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EstaPastaDeTrabalho" defaultThemeVersion="124226"/>
  <mc:AlternateContent xmlns:mc="http://schemas.openxmlformats.org/markup-compatibility/2006">
    <mc:Choice Requires="x15">
      <x15ac:absPath xmlns:x15ac="http://schemas.microsoft.com/office/spreadsheetml/2010/11/ac" url="https://d.docs.live.net/81221307c59ed831/Formatus_Outlook/Licitações/24_22_PRAÇA_OUREM/PROPOSTA/Atualizada/"/>
    </mc:Choice>
  </mc:AlternateContent>
  <xr:revisionPtr revIDLastSave="10" documentId="13_ncr:1_{27340323-4566-45B8-B8C6-CE08EB7ADD10}" xr6:coauthVersionLast="47" xr6:coauthVersionMax="47" xr10:uidLastSave="{6B4D3602-B4F4-4C3F-98F0-A719AAFEE6FF}"/>
  <bookViews>
    <workbookView xWindow="-108" yWindow="-108" windowWidth="23256" windowHeight="12456" tabRatio="817" activeTab="5" xr2:uid="{00000000-000D-0000-FFFF-FFFF00000000}"/>
  </bookViews>
  <sheets>
    <sheet name="ORÇAMENTO RESUMIDO" sheetId="10" r:id="rId1"/>
    <sheet name="ANALÍTICO" sheetId="6" r:id="rId2"/>
    <sheet name="COMPOSIÇÕES" sheetId="18" r:id="rId3"/>
    <sheet name="CRONOGRAMA" sheetId="7" r:id="rId4"/>
    <sheet name="BDI - PADRÃO" sheetId="8" r:id="rId5"/>
    <sheet name="ENCARGOS SOCIAIS" sheetId="9" r:id="rId6"/>
    <sheet name="CURVA ABC SERVIÇOS" sheetId="16" r:id="rId7"/>
    <sheet name="GRÁFICO ABC SERVIÇOS" sheetId="17" r:id="rId8"/>
  </sheets>
  <externalReferences>
    <externalReference r:id="rId9"/>
    <externalReference r:id="rId10"/>
    <externalReference r:id="rId11"/>
  </externalReferences>
  <definedNames>
    <definedName name="_xlnm._FilterDatabase" localSheetId="1" hidden="1">ANALÍTICO!$A$17:$I$94</definedName>
    <definedName name="_xlnm._FilterDatabase" localSheetId="6" hidden="1">'CURVA ABC SERVIÇOS'!$A$17:$H$75</definedName>
    <definedName name="_xlnm._FilterDatabase" localSheetId="7" hidden="1">'GRÁFICO ABC SERVIÇOS'!$A$17:$H$45</definedName>
    <definedName name="_xlnm.Print_Area" localSheetId="1">ANALÍTICO!$A$1:$I$105</definedName>
    <definedName name="_xlnm.Print_Area" localSheetId="4">'BDI - PADRÃO'!$A$1:$C$49</definedName>
    <definedName name="_xlnm.Print_Area" localSheetId="3">CRONOGRAMA!$A$1:$H$104</definedName>
    <definedName name="_xlnm.Print_Area" localSheetId="6">'CURVA ABC SERVIÇOS'!$A$1:$H$91</definedName>
    <definedName name="_xlnm.Print_Area" localSheetId="5">'ENCARGOS SOCIAIS'!$A$1:$D$68</definedName>
    <definedName name="_xlnm.Print_Area" localSheetId="7">'GRÁFICO ABC SERVIÇOS'!$A$1:$H$60</definedName>
    <definedName name="_xlnm.Print_Area" localSheetId="0">'ORÇAMENTO RESUMIDO'!$A$1:$E$45</definedName>
    <definedName name="_xlnm.Database">TEXT([1]Dados!$G$29,"mm-aaaa")</definedName>
    <definedName name="_xlnm.Print_Titles" localSheetId="1">ANALÍTICO!$17:$17</definedName>
    <definedName name="_xlnm.Print_Titles" localSheetId="3">CRONOGRAMA!$13:$14</definedName>
    <definedName name="_xlnm.Print_Titles" localSheetId="6">'CURVA ABC SERVIÇOS'!$17:$17</definedName>
    <definedName name="_xlnm.Print_Titles" localSheetId="0">'ORÇAMENTO RESUMIDO'!$15:$17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6" l="1"/>
  <c r="A14" i="16"/>
  <c r="F3" i="16"/>
  <c r="A3" i="16"/>
  <c r="C4" i="7" l="1"/>
  <c r="A11" i="6"/>
  <c r="C11" i="16" l="1"/>
  <c r="A11" i="16"/>
  <c r="H3" i="6" l="1"/>
  <c r="G72" i="7"/>
  <c r="F72" i="7"/>
  <c r="E72" i="7"/>
  <c r="D72" i="7"/>
  <c r="G69" i="7"/>
  <c r="F69" i="7"/>
  <c r="E69" i="7"/>
  <c r="D69" i="7"/>
  <c r="G66" i="7"/>
  <c r="F66" i="7"/>
  <c r="E66" i="7"/>
  <c r="D66" i="7"/>
  <c r="G45" i="7"/>
  <c r="F45" i="7"/>
  <c r="E45" i="7"/>
  <c r="D45" i="7"/>
  <c r="G33" i="7"/>
  <c r="F33" i="7"/>
  <c r="E33" i="7"/>
  <c r="D33" i="7"/>
  <c r="G27" i="7"/>
  <c r="F27" i="7"/>
  <c r="E27" i="7"/>
  <c r="D27" i="7"/>
  <c r="D21" i="7"/>
  <c r="G21" i="7"/>
  <c r="F21" i="7"/>
  <c r="E21" i="7"/>
  <c r="F4" i="7"/>
  <c r="D4" i="7"/>
  <c r="A4" i="8"/>
  <c r="C9" i="7"/>
  <c r="A3" i="6"/>
  <c r="A3" i="17" l="1"/>
  <c r="F3" i="17"/>
  <c r="A12" i="7"/>
  <c r="A9" i="7"/>
  <c r="A105" i="6"/>
  <c r="A104" i="6"/>
  <c r="A103" i="6"/>
  <c r="A102" i="6"/>
  <c r="A96" i="6"/>
  <c r="A14" i="6"/>
  <c r="E11" i="6"/>
  <c r="E7" i="6"/>
  <c r="A7" i="6"/>
  <c r="A4" i="7" s="1"/>
  <c r="E3" i="6"/>
  <c r="A11" i="17" l="1"/>
  <c r="A90" i="16"/>
  <c r="A59" i="17"/>
  <c r="C11" i="17"/>
  <c r="A14" i="17"/>
  <c r="A60" i="17"/>
  <c r="A91" i="16"/>
  <c r="C3" i="17"/>
  <c r="A82" i="16"/>
  <c r="A52" i="17"/>
  <c r="A88" i="16"/>
  <c r="A57" i="17"/>
  <c r="A7" i="16"/>
  <c r="A7" i="17"/>
  <c r="C7" i="17"/>
  <c r="C7" i="16"/>
  <c r="A89" i="16"/>
  <c r="A58" i="17"/>
  <c r="D59" i="9" l="1"/>
  <c r="A96" i="7"/>
  <c r="C40" i="8"/>
  <c r="H20" i="7" l="1"/>
  <c r="B18" i="10"/>
  <c r="B24" i="10" l="1"/>
  <c r="B23" i="10"/>
  <c r="B22" i="10"/>
  <c r="B21" i="10"/>
  <c r="B20" i="10"/>
  <c r="B19" i="10"/>
  <c r="E7" i="10" l="1"/>
  <c r="I7" i="6" s="1"/>
  <c r="D7" i="10"/>
  <c r="H7" i="6" s="1"/>
  <c r="F7" i="16" l="1"/>
  <c r="F7" i="17"/>
  <c r="G7" i="16"/>
  <c r="G7" i="17"/>
  <c r="H71" i="7"/>
  <c r="H68" i="7"/>
  <c r="H65" i="7"/>
  <c r="H62" i="7"/>
  <c r="H59" i="7"/>
  <c r="H56" i="7"/>
  <c r="H53" i="7"/>
  <c r="H50" i="7"/>
  <c r="H47" i="7"/>
  <c r="H44" i="7"/>
  <c r="H41" i="7"/>
  <c r="H38" i="7"/>
  <c r="H35" i="7"/>
  <c r="H32" i="7"/>
  <c r="H29" i="7"/>
  <c r="H26" i="7"/>
  <c r="H23" i="7"/>
  <c r="G64" i="7"/>
  <c r="F64" i="7"/>
  <c r="E64" i="7"/>
  <c r="G61" i="7"/>
  <c r="F61" i="7"/>
  <c r="E61" i="7"/>
  <c r="G58" i="7"/>
  <c r="F58" i="7"/>
  <c r="E58" i="7"/>
  <c r="G55" i="7"/>
  <c r="F55" i="7"/>
  <c r="E55" i="7"/>
  <c r="G52" i="7"/>
  <c r="F52" i="7"/>
  <c r="E52" i="7"/>
  <c r="G49" i="7"/>
  <c r="F49" i="7"/>
  <c r="E49" i="7"/>
  <c r="G43" i="7"/>
  <c r="F43" i="7"/>
  <c r="E43" i="7"/>
  <c r="G40" i="7"/>
  <c r="F40" i="7"/>
  <c r="E40" i="7"/>
  <c r="G37" i="7"/>
  <c r="F37" i="7"/>
  <c r="E37" i="7"/>
  <c r="G31" i="7"/>
  <c r="F31" i="7"/>
  <c r="E31" i="7"/>
  <c r="G25" i="7"/>
  <c r="F25" i="7"/>
  <c r="E25" i="7"/>
  <c r="G19" i="7"/>
  <c r="F19" i="7"/>
  <c r="E19" i="7"/>
  <c r="D64" i="7"/>
  <c r="D61" i="7"/>
  <c r="D58" i="7"/>
  <c r="D55" i="7"/>
  <c r="D52" i="7"/>
  <c r="D49" i="7"/>
  <c r="D43" i="7"/>
  <c r="D40" i="7"/>
  <c r="D37" i="7"/>
  <c r="D31" i="7"/>
  <c r="D25" i="7"/>
  <c r="C62" i="7"/>
  <c r="C59" i="7"/>
  <c r="C56" i="7"/>
  <c r="C53" i="7"/>
  <c r="C50" i="7"/>
  <c r="C47" i="7"/>
  <c r="C41" i="7"/>
  <c r="C38" i="7"/>
  <c r="C35" i="7"/>
  <c r="C29" i="7"/>
  <c r="C23" i="7"/>
  <c r="B71" i="7"/>
  <c r="B68" i="7"/>
  <c r="B65" i="7"/>
  <c r="B62" i="7"/>
  <c r="B59" i="7"/>
  <c r="B56" i="7"/>
  <c r="B53" i="7"/>
  <c r="B50" i="7"/>
  <c r="B47" i="7"/>
  <c r="B44" i="7"/>
  <c r="B41" i="7"/>
  <c r="B38" i="7"/>
  <c r="B35" i="7"/>
  <c r="B32" i="7"/>
  <c r="B29" i="7"/>
  <c r="B26" i="7"/>
  <c r="B23" i="7"/>
  <c r="B20" i="7"/>
  <c r="C9" i="9"/>
  <c r="A9" i="9"/>
  <c r="C6" i="9"/>
  <c r="A6" i="9"/>
  <c r="A3" i="9"/>
  <c r="A12" i="9"/>
  <c r="A13" i="8"/>
  <c r="C10" i="8"/>
  <c r="A10" i="8"/>
  <c r="C7" i="8"/>
  <c r="A7" i="8"/>
  <c r="C4" i="8"/>
  <c r="D9" i="7"/>
  <c r="C31" i="8"/>
  <c r="C32" i="8" s="1"/>
  <c r="G88" i="7"/>
  <c r="F88" i="7"/>
  <c r="E88" i="7"/>
  <c r="D88" i="7"/>
  <c r="C88" i="7"/>
  <c r="H86" i="7"/>
  <c r="B86" i="7"/>
  <c r="G85" i="7"/>
  <c r="F85" i="7"/>
  <c r="E85" i="7"/>
  <c r="D85" i="7"/>
  <c r="C85" i="7"/>
  <c r="H83" i="7"/>
  <c r="B83" i="7"/>
  <c r="G82" i="7"/>
  <c r="F82" i="7"/>
  <c r="E82" i="7"/>
  <c r="D82" i="7"/>
  <c r="C82" i="7"/>
  <c r="H80" i="7"/>
  <c r="B80" i="7"/>
  <c r="G79" i="7"/>
  <c r="F79" i="7"/>
  <c r="E79" i="7"/>
  <c r="D79" i="7"/>
  <c r="C79" i="7"/>
  <c r="H77" i="7"/>
  <c r="B77" i="7"/>
  <c r="G76" i="7"/>
  <c r="F76" i="7"/>
  <c r="E76" i="7"/>
  <c r="D76" i="7"/>
  <c r="C76" i="7"/>
  <c r="H74" i="7"/>
  <c r="B74" i="7"/>
  <c r="D19" i="7"/>
  <c r="D11" i="10" l="1"/>
  <c r="H25" i="7"/>
  <c r="J25" i="7" s="1"/>
  <c r="H43" i="7"/>
  <c r="J43" i="7" s="1"/>
  <c r="H31" i="7"/>
  <c r="J31" i="7" s="1"/>
  <c r="H55" i="7"/>
  <c r="J55" i="7" s="1"/>
  <c r="H52" i="7"/>
  <c r="J52" i="7" s="1"/>
  <c r="H64" i="7"/>
  <c r="J64" i="7" s="1"/>
  <c r="H49" i="7"/>
  <c r="J49" i="7" s="1"/>
  <c r="H40" i="7"/>
  <c r="J40" i="7" s="1"/>
  <c r="H37" i="7"/>
  <c r="J37" i="7" s="1"/>
  <c r="H61" i="7"/>
  <c r="J61" i="7" s="1"/>
  <c r="H58" i="7"/>
  <c r="J58" i="7" s="1"/>
  <c r="H82" i="7"/>
  <c r="H85" i="7"/>
  <c r="H76" i="7"/>
  <c r="H88" i="7"/>
  <c r="H79" i="7"/>
  <c r="H11" i="6"/>
  <c r="H26" i="6" l="1"/>
  <c r="I26" i="6" s="1"/>
  <c r="H40" i="6"/>
  <c r="I40" i="6" s="1"/>
  <c r="H87" i="6"/>
  <c r="I87" i="6" s="1"/>
  <c r="H74" i="6"/>
  <c r="I74" i="6" s="1"/>
  <c r="H57" i="6"/>
  <c r="I57" i="6" s="1"/>
  <c r="H39" i="6"/>
  <c r="I39" i="6" s="1"/>
  <c r="H23" i="6"/>
  <c r="I23" i="6" s="1"/>
  <c r="H53" i="6"/>
  <c r="I53" i="6" s="1"/>
  <c r="H21" i="6"/>
  <c r="I21" i="6" s="1"/>
  <c r="H71" i="6"/>
  <c r="I71" i="6" s="1"/>
  <c r="H34" i="6"/>
  <c r="I34" i="6" s="1"/>
  <c r="H70" i="6"/>
  <c r="I70" i="6" s="1"/>
  <c r="H51" i="6"/>
  <c r="I51" i="6" s="1"/>
  <c r="H69" i="6"/>
  <c r="I69" i="6" s="1"/>
  <c r="H49" i="6"/>
  <c r="I49" i="6" s="1"/>
  <c r="H67" i="6"/>
  <c r="I67" i="6" s="1"/>
  <c r="H31" i="6"/>
  <c r="I31" i="6" s="1"/>
  <c r="H43" i="6"/>
  <c r="I43" i="6" s="1"/>
  <c r="H41" i="6"/>
  <c r="I41" i="6" s="1"/>
  <c r="H88" i="6"/>
  <c r="I88" i="6" s="1"/>
  <c r="H86" i="6"/>
  <c r="I86" i="6" s="1"/>
  <c r="H73" i="6"/>
  <c r="I73" i="6" s="1"/>
  <c r="H55" i="6"/>
  <c r="I55" i="6" s="1"/>
  <c r="H38" i="6"/>
  <c r="I38" i="6" s="1"/>
  <c r="H22" i="6"/>
  <c r="I22" i="6" s="1"/>
  <c r="H85" i="6"/>
  <c r="I85" i="6" s="1"/>
  <c r="H72" i="6"/>
  <c r="I72" i="6" s="1"/>
  <c r="H37" i="6"/>
  <c r="I37" i="6" s="1"/>
  <c r="H84" i="6"/>
  <c r="I84" i="6" s="1"/>
  <c r="H52" i="6"/>
  <c r="I52" i="6" s="1"/>
  <c r="H82" i="6"/>
  <c r="I82" i="6" s="1"/>
  <c r="H33" i="6"/>
  <c r="I33" i="6" s="1"/>
  <c r="H81" i="6"/>
  <c r="I81" i="6" s="1"/>
  <c r="H32" i="6"/>
  <c r="I32" i="6" s="1"/>
  <c r="H80" i="6"/>
  <c r="I80" i="6" s="1"/>
  <c r="H63" i="6"/>
  <c r="I63" i="6" s="1"/>
  <c r="H59" i="6"/>
  <c r="I59" i="6" s="1"/>
  <c r="H47" i="6"/>
  <c r="I47" i="6" s="1"/>
  <c r="H77" i="6"/>
  <c r="I77" i="6" s="1"/>
  <c r="H89" i="6"/>
  <c r="I89" i="6" s="1"/>
  <c r="H25" i="6"/>
  <c r="I25" i="6" s="1"/>
  <c r="H76" i="6"/>
  <c r="I76" i="6" s="1"/>
  <c r="H62" i="6"/>
  <c r="I62" i="6" s="1"/>
  <c r="H79" i="6"/>
  <c r="I79" i="6" s="1"/>
  <c r="H66" i="6"/>
  <c r="I66" i="6" s="1"/>
  <c r="H45" i="6"/>
  <c r="I45" i="6" s="1"/>
  <c r="H30" i="6"/>
  <c r="I30" i="6" s="1"/>
  <c r="H92" i="6"/>
  <c r="I92" i="6" s="1"/>
  <c r="I91" i="6" s="1"/>
  <c r="H78" i="6"/>
  <c r="I78" i="6" s="1"/>
  <c r="H65" i="6"/>
  <c r="I65" i="6" s="1"/>
  <c r="H44" i="6"/>
  <c r="I44" i="6" s="1"/>
  <c r="H28" i="6"/>
  <c r="I28" i="6" s="1"/>
  <c r="H90" i="6"/>
  <c r="I90" i="6" s="1"/>
  <c r="H27" i="6"/>
  <c r="I27" i="6" s="1"/>
  <c r="H75" i="6"/>
  <c r="I75" i="6" s="1"/>
  <c r="F11" i="16"/>
  <c r="F11" i="17"/>
  <c r="H19" i="6"/>
  <c r="I19" i="6" s="1"/>
  <c r="I18" i="6" s="1"/>
  <c r="E9" i="7"/>
  <c r="I20" i="6" l="1"/>
  <c r="I60" i="6"/>
  <c r="I29" i="6"/>
  <c r="I35" i="6"/>
  <c r="I24" i="6"/>
  <c r="D24" i="10"/>
  <c r="D21" i="10"/>
  <c r="D19" i="10"/>
  <c r="D23" i="10"/>
  <c r="I93" i="6" l="1"/>
  <c r="H14" i="6" s="1"/>
  <c r="D20" i="10"/>
  <c r="D18" i="10"/>
  <c r="D22" i="10"/>
  <c r="F14" i="17" l="1"/>
  <c r="F14" i="16"/>
  <c r="F18" i="16" l="1"/>
  <c r="G18" i="16" s="1"/>
  <c r="H18" i="16" s="1"/>
  <c r="F24" i="16"/>
  <c r="F30" i="16"/>
  <c r="F36" i="16"/>
  <c r="F42" i="16"/>
  <c r="F48" i="16"/>
  <c r="F54" i="16"/>
  <c r="F60" i="16"/>
  <c r="F66" i="16"/>
  <c r="F72" i="16"/>
  <c r="F19" i="16"/>
  <c r="F25" i="16"/>
  <c r="F31" i="16"/>
  <c r="F37" i="16"/>
  <c r="F43" i="16"/>
  <c r="F49" i="16"/>
  <c r="F55" i="16"/>
  <c r="F61" i="16"/>
  <c r="F67" i="16"/>
  <c r="F73" i="16"/>
  <c r="F20" i="16"/>
  <c r="F26" i="16"/>
  <c r="F32" i="16"/>
  <c r="F38" i="16"/>
  <c r="F44" i="16"/>
  <c r="F50" i="16"/>
  <c r="F56" i="16"/>
  <c r="F62" i="16"/>
  <c r="F68" i="16"/>
  <c r="F28" i="16"/>
  <c r="F34" i="16"/>
  <c r="F46" i="16"/>
  <c r="F58" i="16"/>
  <c r="F70" i="16"/>
  <c r="F23" i="16"/>
  <c r="F35" i="16"/>
  <c r="F47" i="16"/>
  <c r="F59" i="16"/>
  <c r="F71" i="16"/>
  <c r="F21" i="16"/>
  <c r="F27" i="16"/>
  <c r="F33" i="16"/>
  <c r="F39" i="16"/>
  <c r="F45" i="16"/>
  <c r="F51" i="16"/>
  <c r="F57" i="16"/>
  <c r="F63" i="16"/>
  <c r="F69" i="16"/>
  <c r="F22" i="16"/>
  <c r="F40" i="16"/>
  <c r="F52" i="16"/>
  <c r="F64" i="16"/>
  <c r="F29" i="16"/>
  <c r="F41" i="16"/>
  <c r="F53" i="16"/>
  <c r="F65" i="16"/>
  <c r="C71" i="7"/>
  <c r="C65" i="7"/>
  <c r="C68" i="7"/>
  <c r="C32" i="7"/>
  <c r="D34" i="7" s="1"/>
  <c r="C44" i="7"/>
  <c r="F46" i="7" s="1"/>
  <c r="C26" i="7"/>
  <c r="G19" i="16" l="1"/>
  <c r="G20" i="16" s="1"/>
  <c r="H20" i="16" s="1"/>
  <c r="D28" i="7"/>
  <c r="G70" i="7"/>
  <c r="G67" i="7"/>
  <c r="F73" i="7"/>
  <c r="E67" i="7"/>
  <c r="D73" i="7"/>
  <c r="G73" i="7"/>
  <c r="D67" i="7"/>
  <c r="E73" i="7"/>
  <c r="E28" i="7"/>
  <c r="E46" i="7"/>
  <c r="F70" i="7"/>
  <c r="F34" i="7"/>
  <c r="E34" i="7"/>
  <c r="G46" i="7"/>
  <c r="E70" i="7"/>
  <c r="G34" i="7"/>
  <c r="D46" i="7"/>
  <c r="D70" i="7"/>
  <c r="F67" i="7"/>
  <c r="G28" i="7"/>
  <c r="F28" i="7"/>
  <c r="C20" i="7"/>
  <c r="H19" i="16" l="1"/>
  <c r="G21" i="16"/>
  <c r="F22" i="7"/>
  <c r="F90" i="7" s="1"/>
  <c r="G22" i="7"/>
  <c r="G90" i="7" s="1"/>
  <c r="D22" i="7"/>
  <c r="E22" i="7"/>
  <c r="E90" i="7" s="1"/>
  <c r="H73" i="7"/>
  <c r="J73" i="7" s="1"/>
  <c r="H67" i="7"/>
  <c r="J67" i="7" s="1"/>
  <c r="H34" i="7"/>
  <c r="J34" i="7" s="1"/>
  <c r="H28" i="7"/>
  <c r="J28" i="7" s="1"/>
  <c r="H46" i="7"/>
  <c r="J46" i="7" s="1"/>
  <c r="H70" i="7"/>
  <c r="J70" i="7" s="1"/>
  <c r="D90" i="7" l="1"/>
  <c r="D92" i="7" s="1"/>
  <c r="H21" i="16"/>
  <c r="G22" i="16"/>
  <c r="H22" i="7"/>
  <c r="J22" i="7" s="1"/>
  <c r="F12" i="7"/>
  <c r="D25" i="10"/>
  <c r="E92" i="7" l="1"/>
  <c r="G92" i="7"/>
  <c r="F92" i="7"/>
  <c r="H22" i="16"/>
  <c r="G23" i="16"/>
  <c r="D29" i="10"/>
  <c r="F89" i="7"/>
  <c r="E89" i="7"/>
  <c r="G89" i="7"/>
  <c r="D89" i="7"/>
  <c r="D91" i="7" s="1"/>
  <c r="E25" i="10"/>
  <c r="D14" i="10"/>
  <c r="E22" i="10"/>
  <c r="E18" i="10"/>
  <c r="E21" i="10"/>
  <c r="E23" i="10"/>
  <c r="E19" i="10"/>
  <c r="E20" i="10"/>
  <c r="E24" i="10"/>
  <c r="H23" i="16" l="1"/>
  <c r="G24" i="16"/>
  <c r="D30" i="10"/>
  <c r="D31" i="10" s="1"/>
  <c r="E91" i="7"/>
  <c r="F91" i="7"/>
  <c r="G91" i="7"/>
  <c r="H24" i="16" l="1"/>
  <c r="G25" i="16"/>
  <c r="H25" i="16" l="1"/>
  <c r="G26" i="16"/>
  <c r="H26" i="16" l="1"/>
  <c r="G27" i="16"/>
  <c r="H27" i="16" l="1"/>
  <c r="G28" i="16"/>
  <c r="H28" i="16" l="1"/>
  <c r="G29" i="16"/>
  <c r="H29" i="16" l="1"/>
  <c r="G30" i="16"/>
  <c r="H30" i="16" l="1"/>
  <c r="G31" i="16"/>
  <c r="H31" i="16" l="1"/>
  <c r="G32" i="16"/>
  <c r="H32" i="16" l="1"/>
  <c r="G33" i="16"/>
  <c r="H33" i="16" l="1"/>
  <c r="G34" i="16"/>
  <c r="H34" i="16" l="1"/>
  <c r="G35" i="16"/>
  <c r="H35" i="16" l="1"/>
  <c r="G36" i="16"/>
  <c r="H36" i="16" l="1"/>
  <c r="G37" i="16"/>
  <c r="H37" i="16" l="1"/>
  <c r="G38" i="16"/>
  <c r="H38" i="16" l="1"/>
  <c r="G39" i="16"/>
  <c r="H39" i="16" l="1"/>
  <c r="G40" i="16"/>
  <c r="H40" i="16" l="1"/>
  <c r="G41" i="16"/>
  <c r="H41" i="16" l="1"/>
  <c r="G42" i="16"/>
  <c r="H42" i="16" l="1"/>
  <c r="G43" i="16"/>
  <c r="H43" i="16" l="1"/>
  <c r="G44" i="16"/>
  <c r="H44" i="16" l="1"/>
  <c r="G45" i="16"/>
  <c r="H45" i="16" l="1"/>
  <c r="G46" i="16"/>
  <c r="H46" i="16" l="1"/>
  <c r="G47" i="16"/>
  <c r="H47" i="16" l="1"/>
  <c r="G48" i="16"/>
  <c r="H48" i="16" l="1"/>
  <c r="G49" i="16"/>
  <c r="H49" i="16" l="1"/>
  <c r="G50" i="16"/>
  <c r="H50" i="16" l="1"/>
  <c r="G51" i="16"/>
  <c r="H51" i="16" l="1"/>
  <c r="G52" i="16"/>
  <c r="H52" i="16" l="1"/>
  <c r="G53" i="16"/>
  <c r="H53" i="16" l="1"/>
  <c r="G54" i="16"/>
  <c r="H54" i="16" l="1"/>
  <c r="G55" i="16"/>
  <c r="H55" i="16" l="1"/>
  <c r="G56" i="16"/>
  <c r="H56" i="16" l="1"/>
  <c r="G57" i="16"/>
  <c r="H57" i="16" l="1"/>
  <c r="G58" i="16"/>
  <c r="H58" i="16" l="1"/>
  <c r="G59" i="16"/>
  <c r="H59" i="16" l="1"/>
  <c r="G60" i="16"/>
  <c r="H60" i="16" l="1"/>
  <c r="G61" i="16"/>
  <c r="H61" i="16" l="1"/>
  <c r="G62" i="16"/>
  <c r="H62" i="16" l="1"/>
  <c r="G63" i="16"/>
  <c r="H63" i="16" l="1"/>
  <c r="G64" i="16"/>
  <c r="H64" i="16" l="1"/>
  <c r="G65" i="16"/>
  <c r="H65" i="16" l="1"/>
  <c r="G66" i="16"/>
  <c r="H66" i="16" l="1"/>
  <c r="G67" i="16"/>
  <c r="H67" i="16" l="1"/>
  <c r="G68" i="16"/>
  <c r="H68" i="16" l="1"/>
  <c r="G69" i="16"/>
  <c r="H69" i="16" l="1"/>
  <c r="G70" i="16"/>
  <c r="H70" i="16" l="1"/>
  <c r="G71" i="16"/>
  <c r="H71" i="16" l="1"/>
  <c r="G72" i="16"/>
  <c r="H72" i="16" l="1"/>
  <c r="G73" i="16"/>
  <c r="H73" i="16" l="1"/>
</calcChain>
</file>

<file path=xl/sharedStrings.xml><?xml version="1.0" encoding="utf-8"?>
<sst xmlns="http://schemas.openxmlformats.org/spreadsheetml/2006/main" count="13235" uniqueCount="1428">
  <si>
    <t>UN</t>
  </si>
  <si>
    <t>SERVIÇOS PRELIMINARES</t>
  </si>
  <si>
    <t>UND</t>
  </si>
  <si>
    <t>M</t>
  </si>
  <si>
    <t>DISJUNTOR BIPOLAR TIPO DIN, CORRENTE NOMINAL DE 16A - FORNECIMENTO E INSTALAÇÃO. AF_10/2020</t>
  </si>
  <si>
    <t>SERVIÇOS FINAIS</t>
  </si>
  <si>
    <t>ORÇAMENTO TOTAL</t>
  </si>
  <si>
    <t>BDI</t>
  </si>
  <si>
    <t>EXECUÇÃO DA OBRA</t>
  </si>
  <si>
    <t>CÓDIGO</t>
  </si>
  <si>
    <t>DESCRIÇÃO</t>
  </si>
  <si>
    <t>A1</t>
  </si>
  <si>
    <t>INSS</t>
  </si>
  <si>
    <t>A2</t>
  </si>
  <si>
    <t>SESI</t>
  </si>
  <si>
    <t>A3</t>
  </si>
  <si>
    <t>SENAI</t>
  </si>
  <si>
    <t>A4</t>
  </si>
  <si>
    <t>INCRA</t>
  </si>
  <si>
    <t>SEBRAE</t>
  </si>
  <si>
    <t>A6</t>
  </si>
  <si>
    <t>Salário Educação</t>
  </si>
  <si>
    <t>A7</t>
  </si>
  <si>
    <t>A8</t>
  </si>
  <si>
    <t>FGTS</t>
  </si>
  <si>
    <t>A9</t>
  </si>
  <si>
    <t>SECONCI</t>
  </si>
  <si>
    <t>B1</t>
  </si>
  <si>
    <t>B2</t>
  </si>
  <si>
    <t>Feriados</t>
  </si>
  <si>
    <t>B3</t>
  </si>
  <si>
    <t>B4</t>
  </si>
  <si>
    <t>B5</t>
  </si>
  <si>
    <t>Licença Paternidade</t>
  </si>
  <si>
    <t>B6</t>
  </si>
  <si>
    <t>B7</t>
  </si>
  <si>
    <t>B8</t>
  </si>
  <si>
    <t>B9</t>
  </si>
  <si>
    <t>Férias Gozadas</t>
  </si>
  <si>
    <t>B10</t>
  </si>
  <si>
    <t>Salário Maternidade</t>
  </si>
  <si>
    <t>C1</t>
  </si>
  <si>
    <t>Aviso Prévio Indenizado</t>
  </si>
  <si>
    <t>C2</t>
  </si>
  <si>
    <t>Aviso Prévio Trabalhado</t>
  </si>
  <si>
    <t>C3</t>
  </si>
  <si>
    <t>C4</t>
  </si>
  <si>
    <t>Depósito Rescisão Sem Justa Causa</t>
  </si>
  <si>
    <t>C5</t>
  </si>
  <si>
    <t>Indenização Adicional</t>
  </si>
  <si>
    <t>D1</t>
  </si>
  <si>
    <t>D2</t>
  </si>
  <si>
    <t>HORISTA</t>
  </si>
  <si>
    <t>MENSALISTA</t>
  </si>
  <si>
    <t>ITEM</t>
  </si>
  <si>
    <t>FONTE</t>
  </si>
  <si>
    <t>PREÇO TOTAL</t>
  </si>
  <si>
    <t>AOKI &amp; SOUZA ENGENHARIA LTDA</t>
  </si>
  <si>
    <t>Processo Administrativo n°</t>
  </si>
  <si>
    <t>Concorrência n°</t>
  </si>
  <si>
    <t>Proponente:</t>
  </si>
  <si>
    <t>CNPJ:</t>
  </si>
  <si>
    <t>Encargos sociais (Não Desonerado)</t>
  </si>
  <si>
    <t>Horista:</t>
  </si>
  <si>
    <t xml:space="preserve"> Mensalista:</t>
  </si>
  <si>
    <t>21.250.517/0001-09</t>
  </si>
  <si>
    <t>Comitente:</t>
  </si>
  <si>
    <t>Padrão:</t>
  </si>
  <si>
    <t>Equipamentos:</t>
  </si>
  <si>
    <t>Objeto:</t>
  </si>
  <si>
    <t>Valor Global:</t>
  </si>
  <si>
    <t>ORÇAMENTO ANALÍTICO</t>
  </si>
  <si>
    <t>Preço Total Global:</t>
  </si>
  <si>
    <t>Encargos sociais</t>
  </si>
  <si>
    <t>Mensalista:</t>
  </si>
  <si>
    <t>Equipamento:</t>
  </si>
  <si>
    <t>CRONOGRAMA FÍSICO E FINANCEIRO</t>
  </si>
  <si>
    <t>Item</t>
  </si>
  <si>
    <t>Descrição</t>
  </si>
  <si>
    <t>Total Por Etapa</t>
  </si>
  <si>
    <t>TOTAL</t>
  </si>
  <si>
    <t>1.1.1</t>
  </si>
  <si>
    <t>1.6.1</t>
  </si>
  <si>
    <t>1.6.2</t>
  </si>
  <si>
    <t>1.6.3</t>
  </si>
  <si>
    <t>1.6.4</t>
  </si>
  <si>
    <t>1.6.5</t>
  </si>
  <si>
    <t>______________________________________________</t>
  </si>
  <si>
    <t>CNPJ N° 21.250.517/0001-09</t>
  </si>
  <si>
    <t>COMPOSIÇÃO ANALÍTICA DAS TAXAS DE BONIFICAÇÃO E DESPESAS INDIRETAS (BDI)</t>
  </si>
  <si>
    <t>BDI - PADRÃO</t>
  </si>
  <si>
    <t>%</t>
  </si>
  <si>
    <t>DESPESAS INDIRETAS E LUCRO</t>
  </si>
  <si>
    <t>1.1</t>
  </si>
  <si>
    <t>AC - Administração Central</t>
  </si>
  <si>
    <t>1.2</t>
  </si>
  <si>
    <t>R - Risco</t>
  </si>
  <si>
    <t>1.3</t>
  </si>
  <si>
    <t>S+G - Seguro + Garantia</t>
  </si>
  <si>
    <t>1.4</t>
  </si>
  <si>
    <t>DF - Despesas Financeiras</t>
  </si>
  <si>
    <t>1.5</t>
  </si>
  <si>
    <t>L - Lucro</t>
  </si>
  <si>
    <t>TRIBUTOS</t>
  </si>
  <si>
    <t>2.1</t>
  </si>
  <si>
    <t>ISS</t>
  </si>
  <si>
    <t>2.2</t>
  </si>
  <si>
    <t>PIS</t>
  </si>
  <si>
    <t>2.3</t>
  </si>
  <si>
    <t>COFINS</t>
  </si>
  <si>
    <t>2.4</t>
  </si>
  <si>
    <t>CPRB - INSS</t>
  </si>
  <si>
    <t>TOTAL DE TRIBUTOS</t>
  </si>
  <si>
    <t>BDI TOTAL  = (((1+AC+R+S+G)*(1+DF)*(1+L))/(1-T))-1</t>
  </si>
  <si>
    <t>* Fórmula utilizada para o cálculo do BDI de acordo com os parâmetros pré estabelecidos pelo acordão 2.622/2013 - TCU - Plenário</t>
  </si>
  <si>
    <t>** A empresa não é optante pela desoneração da folha de pagamento e fará os recolhimentos referentes as contribuições previdenciárias, na alíquota de 20% (vinte por cento), sobre o total da remuneração paga aos segurados empregados.</t>
  </si>
  <si>
    <t>ENCARGOS SOCIAIS SOBRE A MÃO DE OBRA (SEM DESONERAÇÃO)</t>
  </si>
  <si>
    <t>GRUPO A - ENCARGOS SOCIAIS BÁSICOS</t>
  </si>
  <si>
    <t>AS</t>
  </si>
  <si>
    <t>Total Grupo A</t>
  </si>
  <si>
    <t>GRUPO B - ENCARGOS SOCIAIS QUE RECEBEM AS INCIDÊNCIAS DE A</t>
  </si>
  <si>
    <t>Repouso Semanal  Remunerado</t>
  </si>
  <si>
    <t>Auxíl io - Enfermidade</t>
  </si>
  <si>
    <t>13º Salário</t>
  </si>
  <si>
    <t>Faltas Justifica das</t>
  </si>
  <si>
    <t>Dias de Chuvas</t>
  </si>
  <si>
    <t>Total Grupo B</t>
  </si>
  <si>
    <t>GRUPO C - ENCARGOS SOCIAIS QUE NÃO RECEBEM AS INCIDÊNCIAS GLOBAIS DE A</t>
  </si>
  <si>
    <t>Férias Indeniza das</t>
  </si>
  <si>
    <t>Total Grupo C</t>
  </si>
  <si>
    <t xml:space="preserve">GRUPO D - TAXA DE REINCIDÊNCIA </t>
  </si>
  <si>
    <t>Reincidência  de Grupo A sobre Grupo B</t>
  </si>
  <si>
    <t>Total Grupo D</t>
  </si>
  <si>
    <t>TOTAL(A+B+C+D)</t>
  </si>
  <si>
    <t>-</t>
  </si>
  <si>
    <t>Reincidência  de Grupo A sobre Aviso Prévio Trabalhado e Reincidência  do FGTS sobre Aviso
Prévio Indenizado</t>
  </si>
  <si>
    <r>
      <rPr>
        <b/>
        <sz val="10"/>
        <rFont val="Courier New"/>
        <family val="3"/>
      </rPr>
      <t>Porcentagem</t>
    </r>
  </si>
  <si>
    <r>
      <rPr>
        <b/>
        <sz val="10"/>
        <rFont val="Courier New"/>
        <family val="3"/>
      </rPr>
      <t>Custo</t>
    </r>
  </si>
  <si>
    <r>
      <rPr>
        <b/>
        <sz val="10"/>
        <rFont val="Courier New"/>
        <family val="3"/>
      </rPr>
      <t>Porcentagem Acumulado</t>
    </r>
  </si>
  <si>
    <r>
      <rPr>
        <b/>
        <sz val="10"/>
        <rFont val="Courier New"/>
        <family val="3"/>
      </rPr>
      <t>Custo Acumulado</t>
    </r>
  </si>
  <si>
    <t>______________________________________</t>
  </si>
  <si>
    <t>CUSTO UNIT.</t>
  </si>
  <si>
    <t>UNID.</t>
  </si>
  <si>
    <t>QUANT.</t>
  </si>
  <si>
    <t>PREÇO UNIT.</t>
  </si>
  <si>
    <t>Data Referência</t>
  </si>
  <si>
    <t>Processo Adm. n°</t>
  </si>
  <si>
    <t>Orçamento total</t>
  </si>
  <si>
    <t>Próprio</t>
  </si>
  <si>
    <t>m²</t>
  </si>
  <si>
    <t>3.1</t>
  </si>
  <si>
    <t>3.2</t>
  </si>
  <si>
    <t>3.3</t>
  </si>
  <si>
    <t>4.1</t>
  </si>
  <si>
    <t>4.2</t>
  </si>
  <si>
    <t>4.3</t>
  </si>
  <si>
    <t>4.4</t>
  </si>
  <si>
    <t>5.1</t>
  </si>
  <si>
    <t>5.1.1</t>
  </si>
  <si>
    <t>5.1.2</t>
  </si>
  <si>
    <t>5.1.3</t>
  </si>
  <si>
    <t>5.1.4</t>
  </si>
  <si>
    <t>5.1.5</t>
  </si>
  <si>
    <t>5.2</t>
  </si>
  <si>
    <t>5.2.1</t>
  </si>
  <si>
    <t>5.2.2</t>
  </si>
  <si>
    <t>5.2.3</t>
  </si>
  <si>
    <t>5.4</t>
  </si>
  <si>
    <t>5.4.1</t>
  </si>
  <si>
    <t>5.5</t>
  </si>
  <si>
    <t>5.5.1</t>
  </si>
  <si>
    <t>5.5.2</t>
  </si>
  <si>
    <t>5.5.3</t>
  </si>
  <si>
    <t>6.1</t>
  </si>
  <si>
    <t>6.1.1</t>
  </si>
  <si>
    <t>6.1.2</t>
  </si>
  <si>
    <t>6.2</t>
  </si>
  <si>
    <t>6.2.1</t>
  </si>
  <si>
    <t>6.3</t>
  </si>
  <si>
    <t>6.3.1</t>
  </si>
  <si>
    <t>6.3.2</t>
  </si>
  <si>
    <t>6.4</t>
  </si>
  <si>
    <t>6.4.1</t>
  </si>
  <si>
    <t>6.4.2</t>
  </si>
  <si>
    <t>7.1</t>
  </si>
  <si>
    <t>und</t>
  </si>
  <si>
    <t>m</t>
  </si>
  <si>
    <t>DISJUNTOR BIPOLAR TIPO DIN, CORRENTE NOMINAL DE 10A - FORNECIMENTO E INSTALAÇÃO. AF_10/2020</t>
  </si>
  <si>
    <t>DISJUNTOR BIPOLAR TIPO DIN, CORRENTE NOMINAL DE 40A - FORNECIMENTO E INSTALAÇÃO. AF_10/2020</t>
  </si>
  <si>
    <t>VALOR</t>
  </si>
  <si>
    <t>PLANILHA ORÇAMENTÁRIA RESUMO</t>
  </si>
  <si>
    <t>Promotor:</t>
  </si>
  <si>
    <t>Data do Orçamento:</t>
  </si>
  <si>
    <t>Total Sem BDI:</t>
  </si>
  <si>
    <t>Total do BDI:</t>
  </si>
  <si>
    <t>Total Geral:</t>
  </si>
  <si>
    <t>30 DIAS</t>
  </si>
  <si>
    <t>60 DIAS</t>
  </si>
  <si>
    <t>Flaviana Massami Aoki</t>
  </si>
  <si>
    <t>CREA/PA 16.135D</t>
  </si>
  <si>
    <t>Preço Global:</t>
  </si>
  <si>
    <t>CURVA ABC DE SERVIÇOS</t>
  </si>
  <si>
    <t>% SIMP.</t>
  </si>
  <si>
    <t>% ACUM.</t>
  </si>
  <si>
    <t>ABC</t>
  </si>
  <si>
    <t>LEGENDA</t>
  </si>
  <si>
    <t>SERVIÇO DO GRUPO A</t>
  </si>
  <si>
    <t>SERVIÇO DO GRUPO B</t>
  </si>
  <si>
    <t>SERVIÇO DO GRUPO C</t>
  </si>
  <si>
    <t>PREFEITURA MUNICIPAL DE OURÉM</t>
  </si>
  <si>
    <t>05.149.133/0001-48</t>
  </si>
  <si>
    <t>CLASSE</t>
  </si>
  <si>
    <t>VALOR DE CORTE</t>
  </si>
  <si>
    <t>A</t>
  </si>
  <si>
    <t>B</t>
  </si>
  <si>
    <t>C</t>
  </si>
  <si>
    <t>Preço Total de Insumos:</t>
  </si>
  <si>
    <t>M3</t>
  </si>
  <si>
    <t>M2</t>
  </si>
  <si>
    <t>GRÁFICO DA CURVA ABC DE SERVIÇOS</t>
  </si>
  <si>
    <t>3.4</t>
  </si>
  <si>
    <t>4.5</t>
  </si>
  <si>
    <t>5.3</t>
  </si>
  <si>
    <t>5.3.1</t>
  </si>
  <si>
    <t>5.6</t>
  </si>
  <si>
    <t>5.6.1</t>
  </si>
  <si>
    <t>5.7</t>
  </si>
  <si>
    <t>5.7.1</t>
  </si>
  <si>
    <t>5.8</t>
  </si>
  <si>
    <t>5.8.1</t>
  </si>
  <si>
    <t>6.2.2</t>
  </si>
  <si>
    <t>6.2.3</t>
  </si>
  <si>
    <t>6.3.3</t>
  </si>
  <si>
    <t>6.3.4</t>
  </si>
  <si>
    <t>6.3.5</t>
  </si>
  <si>
    <t>6.3.6</t>
  </si>
  <si>
    <t>6.3.7</t>
  </si>
  <si>
    <t>6.3.8</t>
  </si>
  <si>
    <t>6.3.9</t>
  </si>
  <si>
    <t>6.3.10</t>
  </si>
  <si>
    <t>6.3.11</t>
  </si>
  <si>
    <t>6.3.12</t>
  </si>
  <si>
    <t>6.3.13</t>
  </si>
  <si>
    <t>6.3.14</t>
  </si>
  <si>
    <t>6.4.3</t>
  </si>
  <si>
    <t>6.4.4</t>
  </si>
  <si>
    <t>6.4.5</t>
  </si>
  <si>
    <t>6.4.6</t>
  </si>
  <si>
    <t>6.4.7</t>
  </si>
  <si>
    <t>ADMINISTRAÇÃO LOCAL</t>
  </si>
  <si>
    <t>ADMINISTRAÇÃO LOCAL (ENGENHEIRO CIVIL E ENCARREGADO)</t>
  </si>
  <si>
    <t>FORNECIMENTO E INSTALAÇÃO DE PLACA DE OBRA COM CHAPA GALVANIZADA E ESTRUTURA DE MADEIRA. AF_03/2022_PS</t>
  </si>
  <si>
    <t>Barracão de madeira/Almoxarifado</t>
  </si>
  <si>
    <t>Locação da obra a trena</t>
  </si>
  <si>
    <t>DEMOLIÇÕES E RETIRADAS</t>
  </si>
  <si>
    <t>Demolição manual de concreto simples - tento, calçada em concreto e base do cruzeiro</t>
  </si>
  <si>
    <t>REMOÇÃO DE PISO DE BLOCO INTERTRAVADO (SEXTAVADO), DE FORMA MANUAL, SEM REAPROVEITAMENTO</t>
  </si>
  <si>
    <t>REMOÇÃO DE BANCO EM CONCRETO, SEM REAPROVEITAMENTO</t>
  </si>
  <si>
    <t>LIMPEZA MANUAL DE VEGETAÇÃO EM TERRENO COM ENXADA.AF_05/2018</t>
  </si>
  <si>
    <t xml:space="preserve">PAVIMENTAÇÃO </t>
  </si>
  <si>
    <t>EXECUÇÃO DE PASSEIO (CALÇADA) OU PISO DE CONCRETO COM CONCRETO MOLDADO IN LOCO, FEITO EM OBRA, ACABAMENTO CONVENCIONAL, NÃO ARMADO. AF_08/2022</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</si>
  <si>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</si>
  <si>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</si>
  <si>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</si>
  <si>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PISO PODOTÁTIL 25X25, DIRECIONAL OU ALERTA,  EM CONCRETO E ASSENTADO COM ARGAMASSA - FORNECIMENTO E INSTALAÇÃO</t>
  </si>
  <si>
    <t>URBANIZAÇÃO</t>
  </si>
  <si>
    <t>PAISAGISMO</t>
  </si>
  <si>
    <t xml:space="preserve">PLANTIO DE GRAMA (INCL. TERRA PRETA) </t>
  </si>
  <si>
    <t>APLICAÇÃO DE ADUBO EM SOLO. AF_05/2018</t>
  </si>
  <si>
    <t>FORNECIMENTO E INSTALAÇÃO MUDA DE DIANELA</t>
  </si>
  <si>
    <t>FORNECIMENTO E INSTALAÇÃO MUDA DE PENICILINA</t>
  </si>
  <si>
    <t>FORNECIMENTO E INSTALAÇÃO LIMITADOR DE GRAMA</t>
  </si>
  <si>
    <t>BANCOS</t>
  </si>
  <si>
    <t>BANCO CURVO EM CONCRETO ARMADO 15 Mpa, ACABAMENTO EM CIMENTADO QUEIMADO, MEDINDO 6,95 X 0,50M, ESP. = 10 CM COM H=0,45M DO PISO PRONTO</t>
  </si>
  <si>
    <t>BANCO CURVO EM CONCRETO ARMADO 15 Mpa, ACABAMENTO EM CIMENTADO QUEIMADO, MEDINDO 5,45 X 0,50M, ESP. = 10 CM COM H=0,45M DO PISO PRONTO</t>
  </si>
  <si>
    <t>BANCO CURVO EM CONCRETO ARMADO 15 Mpa, ACABAMENTO EM CIMENTADO QUEIMADO, MEDINDO 4,70 X 0,50M, ESP. = 10 CM COM H=0,45M DO PISO PRONTO</t>
  </si>
  <si>
    <t>PINTURA</t>
  </si>
  <si>
    <t>PINTURA DE MEIO-FIO COM TINTA BRANCA A BASE DE CAL (CAIAÇÃO). AF_05/2021</t>
  </si>
  <si>
    <t>LIXEIRA</t>
  </si>
  <si>
    <t>FORNECIMENTO E INSTALAÇÃO DE LIXEIRA COM PERFIL "U" ESTRUTURAL 100X40MM, CESTO EM TELA MOEDA E CHAPA METÁLICA Nº18 E ACABAMENTOS LATERAIS EM RIPA EM MADEIRA 10X2, INCLUINDO BLOCO DE FUNDAÇÃO EM CONCRETO CICLÓPICO, PINTURAS EM ESMALTE SINTÉTICO E ANTIFERRUGINOSA, E ACESSÓRIOS E FIXAÇÃO</t>
  </si>
  <si>
    <t>PLAYGROUND</t>
  </si>
  <si>
    <t>FORNECIMENTO E INSTALAÇÃO DE BRINQUEDO PARA PLAYGROUND TIPO CASTELO, COMPOSTO POR 1 ESCADA EM MADEIRA, 1 ESCORREGA EM PRANCHA DE MADEIRA - INCLUSIVE BLOCOS EM CONCRETO CICLÓPICO, LIXAMENTO DA MADEIRA E ACABAMENTO EM PINTURA VERNIZ INCOLOR</t>
  </si>
  <si>
    <t>FORNECIMENTO E INSTALAÇÃO DE CARROSSEL DE 6 LUGARES, ACABAMENTO EM ESMALTE SINTÉTICO, INCLUSO BLOCOS DE FUNDAÇÃO EM CONCRETO CICLÓPICO</t>
  </si>
  <si>
    <t>Colchão de areia e=20 cm</t>
  </si>
  <si>
    <t>CRUZEIRO</t>
  </si>
  <si>
    <t>CRUZEIRO EM CONCRETO ARMADO, BASE DE APOIO EM TRÊS DEGRAUS DE CONCRETO ARMADO, PINTURA DE ACABAMENTO COM TINTA LÁTEX ACRÍLICA PREMIUM, ILUMINAÇÃO COM CANALETA LED 10W/M 3000K BRANCO QUENTE COM FONTE E SPOT BALIZADOR LED EMBUTIDO NO PISO 30W BRANCO QUENTE - FORNECIMENTO E INSTALAÇÃO</t>
  </si>
  <si>
    <t>FLOREIRA COM BANCO</t>
  </si>
  <si>
    <t>EXECUÇÃO DE BANCO COM FLOREIRAS, COMPOSTA POR PAREDES EM CONCRETO ARMADO, IMPERMEABILIZADO, ACABAMENTO EXTERNO EM CIMENTO QUEIMADO, INCLUSO FUNDAÇÃO EM CONCRETO CICLÓPICO, BRITA Nº1 PARA DRENAGEM, ATERRO EM TERRA PRETA VEGETAL, MUDAS DE ARBUSTO FLORIFERO.</t>
  </si>
  <si>
    <t>PLACA DE INAUGURAÇÃO</t>
  </si>
  <si>
    <t>PLACA DE INAUGURACAO METALICA, *40* CM X *60* CM - FORNECIMENTO E INSTALAÇÃO</t>
  </si>
  <si>
    <t>INSTALAÇÕES ELÉTRICAS</t>
  </si>
  <si>
    <t>POSTES E LUMINÁRIAS</t>
  </si>
  <si>
    <t>FORNECIMENTO E INSTALAÇÃO DE POSTE EM AÇO GALVANIZADO CURVO H= 7M, COM 2 PÉTALAS EM TUBO DE AÇO GALV. E LUMINÁRIA PUBLICA EM LED 150W, BRANCO FRIO. ACABAMENTO EM PINTURA DE FUNDO E ACABAMENTO EM ESMALTE SINTÉTICO.</t>
  </si>
  <si>
    <t>FORNECIMENTO E INSTALAÇÃO DE REFLETOR DE LED RGB 50 W COM CAIXA DE CONCRETO E FUNDO DE BRITA EMBUTIDO NO PISO, FECHADO COM GRADE.</t>
  </si>
  <si>
    <t>ATERRAMENTO</t>
  </si>
  <si>
    <t>CAIXA DE INSPEÇÃO DE PVC P/ ATERRAMENTO Ø30x60cm, C/ TAMPA DE FERRO FUNDIDO - FORNECIMENTO E INSTALAÇÃO</t>
  </si>
  <si>
    <t>Haste de Aço cobreada 5/8"x2,40m c/ conector</t>
  </si>
  <si>
    <t>Conector para haste de aterramento de 5/8"</t>
  </si>
  <si>
    <t>CABOS, ELETRODUTOS E CONEXÕES</t>
  </si>
  <si>
    <t>Eletroduto de F°G° de 1 1/4"</t>
  </si>
  <si>
    <t>Eletroduto PVC Rígido de 1 1/4"</t>
  </si>
  <si>
    <t>ELETRODUTO FLEXÍVEL CORRUGADO, PEAD, DN 40 MM (1 1/4"), PARA CIRCUITOS TERMINAIS, INSTALADO EM PAREDE - FORNECIMENTO E INSTALAÇÃO. AF_03/2023</t>
  </si>
  <si>
    <t xml:space="preserve">ELETRODUTO FLEXÍVEL CORRUGADO, PEAD, DN 40 MM (1"), PARA CIRCUITOS TERMINAIS, INSTALADO EM PAREDE - FORNECIMENTO E INSTALAÇÃO. </t>
  </si>
  <si>
    <t>ELETRODUTO FLEXÍVEL CORRUGADO, PEAD, DN 40 MM (3/4"), PARA CIRCUITOS TERMINAIS, INSTALADO EM PAREDE - FORNECIMENTO E INSTALAÇÃO. AF_03/2023</t>
  </si>
  <si>
    <t>Curva  90º p/ elet. FºGº 1 1/4" (IE)</t>
  </si>
  <si>
    <t>Curva  90° p/ elet. PVC 1 1/4" (IE)</t>
  </si>
  <si>
    <t>Luva p/ elet. FºGº de 1 1/4" (IE)</t>
  </si>
  <si>
    <t>Luva p/ elet. PVC de 1 1/4" (IE)</t>
  </si>
  <si>
    <t>CABO DE COBRE FLEXÍVEL ISOLADO, 4 MM², ANTI-CHAMA 450/750 V, PARA CIRCUITOS TERMINAIS - FORNECIMENTO E INSTALAÇÃO. AF_03/2023</t>
  </si>
  <si>
    <t>CABO DE COBRE FLEXÍVEL ISOLADO, 10 MM², ANTI-CHAMA 450/750 V, PARA CIRCUITOS TERMINAIS - FORNECIMENTO E INSTALAÇÃO. AF_03/2023</t>
  </si>
  <si>
    <t>CABO DE COBRE FLEXÍVEL ISOLADO, 10 MM², 0,6/1,0 KV, PARA REDE AÉREA DE DISTRIBUIÇÃO DE ENERGIA ELÉTRICA DE BAIXA TENSÃO - FORNECIMENTO E INSTALAÇÃO. AF_07/2020</t>
  </si>
  <si>
    <t>CABO DE COBRE NÚ 10MM² - FORNECIMENTO E INSTALAÇÃO</t>
  </si>
  <si>
    <t>Caixa em alvenaria de  30x30x30cm c/ tpo. concreto</t>
  </si>
  <si>
    <t>QUADROS E DISJUNTORES</t>
  </si>
  <si>
    <t>CAIXA PARA MEDIDOR POLIFÁSICO INCLUINDO ACESSÓRIOS DE FIXAÇÃO - FORNECIMENTO E INSTALAÇÃO</t>
  </si>
  <si>
    <t>QUADRO DE DISTRIBUIÇÃO DE ENERGIA EM CHAPA DE AÇO GALVANIZADO, DE EMBUTIR, COM BARRAMENTO BIFÁSICO, PARA 24 DISJUNTORES DIN 100A - FORNECIMENTO E INSTALAÇÃO. AF_10/2020</t>
  </si>
  <si>
    <t>INTERRUPTOR DIFERENCIAL RESIDUAL DR-4P-100A - 30mA - FORNECIMENTO E INSTALAÇÃO</t>
  </si>
  <si>
    <t>Supressor de transientes tipo Varistor 20KA-175V.</t>
  </si>
  <si>
    <t>LIMPEZA FINAL DA OBRA</t>
  </si>
  <si>
    <t>RECONSTRUÇÃO DA PRAÇA PURAQUEQUARINHA NO MUNICÍPIO DE OURÉM/PA</t>
  </si>
  <si>
    <t>64/2024</t>
  </si>
  <si>
    <t>2024.1403.001 – PMO</t>
  </si>
  <si>
    <t>Castanhal/ PA, 25 de junho de 2024</t>
  </si>
  <si>
    <t>1 MÊS</t>
  </si>
  <si>
    <t>2 MÊS</t>
  </si>
  <si>
    <t>15 DIAS</t>
  </si>
  <si>
    <t>45 DIAS</t>
  </si>
  <si>
    <t>QUANTIDADE</t>
  </si>
  <si>
    <t>O orçamento  foi estimado em TREZENTOS E QUARENTA MIL, NOVECENTOS E TRINTA E QUATRO REAIS E TRINTA E SETE CENTAVOS.</t>
  </si>
  <si>
    <t>Fone: (91)  99353-5006 | E-mail: licitacao@formatusengenharia.com.br</t>
  </si>
  <si>
    <t>Al. José Alberto Cruz, 568 – Novo Estrela – Castanhal/PA</t>
  </si>
  <si>
    <t>Aoki &amp; Souza Engenharia Ltda | CNPJ 21.250.517/0001-09</t>
  </si>
  <si>
    <t>PREÇO UNITÁRIO COM BDI:</t>
  </si>
  <si>
    <t>MÃO DE OBRA COM ENCARGOS SOCIAIS:</t>
  </si>
  <si>
    <t>BDI (22,47%):</t>
  </si>
  <si>
    <t>ENCARGOS SOCIAIS:</t>
  </si>
  <si>
    <t>PREÇO UNITÁRIO SEM BDI:</t>
  </si>
  <si>
    <t>MÃO DE OBRA SEM ENCARGOS SOCIAIS:</t>
  </si>
  <si>
    <t>H</t>
  </si>
  <si>
    <t>SERVENTE COM ENCARGOS COMPLEMENTARES</t>
  </si>
  <si>
    <t>88316</t>
  </si>
  <si>
    <t>SINAPI</t>
  </si>
  <si>
    <t>Composição Auxiliar</t>
  </si>
  <si>
    <t>KG</t>
  </si>
  <si>
    <t>CIMENTO PORTLAND COMPOSTO CP II-32</t>
  </si>
  <si>
    <t>1379</t>
  </si>
  <si>
    <t>Material</t>
  </si>
  <si>
    <t>CAL HIDRATADA CH-I PARA ARGAMASSAS</t>
  </si>
  <si>
    <t>1106</t>
  </si>
  <si>
    <t>AREIA MEDIA - POSTO JAZIDA/FORNECEDOR (RETIRADO NA JAZIDA, SEM TRANSPORTE)</t>
  </si>
  <si>
    <t>370</t>
  </si>
  <si>
    <t>PREÇO UNITÁRIO</t>
  </si>
  <si>
    <t>CONSUMO</t>
  </si>
  <si>
    <t>UNIDADE</t>
  </si>
  <si>
    <t>ARGAMASSA TRACO 1:2:8 (CIMENTO, CAL E AREIA MEDIA) PARA EMBOCO/MASSA UNICA/ASSENTAMENTO DE ALVENARIA DE VEDACAO, PREPARO MANUAL. AF_06/2014</t>
  </si>
  <si>
    <t>87369</t>
  </si>
  <si>
    <t>280026</t>
  </si>
  <si>
    <t>SEOP</t>
  </si>
  <si>
    <t>OPERADOR DE BETONEIRA/MISTURADOR COM ENCARGOS COMPLEMENTARES</t>
  </si>
  <si>
    <t>280022</t>
  </si>
  <si>
    <t>BETONEIRA ELETRICA - 320L</t>
  </si>
  <si>
    <t>M00008</t>
  </si>
  <si>
    <t>Equipamento</t>
  </si>
  <si>
    <t>SC</t>
  </si>
  <si>
    <t>CIMENTO</t>
  </si>
  <si>
    <t>J00003</t>
  </si>
  <si>
    <t>AREIA</t>
  </si>
  <si>
    <t>J00005</t>
  </si>
  <si>
    <t>ARGAMASSA DE CIMENTO E AREIA NO TRACO 1:3</t>
  </si>
  <si>
    <t>110248</t>
  </si>
  <si>
    <t>PEDREIRO COM ENCARGOS COMPLEMENTARES</t>
  </si>
  <si>
    <t>280023</t>
  </si>
  <si>
    <t>CHAPISCO DE CIMENTO E AREIA NO TRACO 1:3</t>
  </si>
  <si>
    <t>110143</t>
  </si>
  <si>
    <t>AJUDANTE DE PEDREIRO COM ENCARGOS COMPLEMENTARES</t>
  </si>
  <si>
    <t>280004</t>
  </si>
  <si>
    <t>SINAPI-PA 04-2024, SEOP-PA 05-2024, SEINFRA-CE 10-2023, ORSE-SE 01-2024, SICRO-PA 01-2024</t>
  </si>
  <si>
    <t>BANCOS:</t>
  </si>
  <si>
    <t/>
  </si>
  <si>
    <t>BDI DIFER.:</t>
  </si>
  <si>
    <t>22,47%</t>
  </si>
  <si>
    <t>BDI GERAL:</t>
  </si>
  <si>
    <t>66,34%</t>
  </si>
  <si>
    <t>MENSALISTA:</t>
  </si>
  <si>
    <t>111,58%</t>
  </si>
  <si>
    <t>HORISTA:</t>
  </si>
  <si>
    <t>RECONSTRUÇÃO DA PRAÇA PURAQUEQUARINHA NO MUNICÍPIO DE OURÉM - PARÁ</t>
  </si>
  <si>
    <t>OBJETO:</t>
  </si>
  <si>
    <t>ENCARGOS SOCIAIS</t>
  </si>
  <si>
    <t>CONTRATANTE:</t>
  </si>
  <si>
    <t>25/06/2024</t>
  </si>
  <si>
    <t>DATA:</t>
  </si>
  <si>
    <t>45 / 45</t>
  </si>
  <si>
    <t>PÁGINA:</t>
  </si>
  <si>
    <t>EMPRESA:</t>
  </si>
  <si>
    <t>PLANILHA ORÇAMENTÁRIA ANALÍTICA</t>
  </si>
  <si>
    <t>ARGAMASSA DE CIMENTO,AREIA E ADIT. PLAST. 1:6</t>
  </si>
  <si>
    <t>110764</t>
  </si>
  <si>
    <t>REBOCO COM ARGAMASSA 1:6:ADIT. PLAST.</t>
  </si>
  <si>
    <t>110763</t>
  </si>
  <si>
    <t>SEIXO LAVADO</t>
  </si>
  <si>
    <t>J00007</t>
  </si>
  <si>
    <t>LASTRO DE CONCRETO MAGRO C/ SEIXO</t>
  </si>
  <si>
    <t>40257</t>
  </si>
  <si>
    <t>CIMENTADO LISO E=2CM TRACO 1:3</t>
  </si>
  <si>
    <t>130113</t>
  </si>
  <si>
    <t>TIJOLO DE BARRO 9X14X19</t>
  </si>
  <si>
    <t>D00036</t>
  </si>
  <si>
    <t>ALVENARIA TIJOLO DE BARRO A SINGELO</t>
  </si>
  <si>
    <t>60045</t>
  </si>
  <si>
    <t>ELETRICISTA</t>
  </si>
  <si>
    <t>MO243600</t>
  </si>
  <si>
    <t>Mão de Obra</t>
  </si>
  <si>
    <t>CURSO DE CAPACITACAO PARA ELETRICISTA (ENCARGOS COMPLEMENTARES) - HORISTA</t>
  </si>
  <si>
    <t>295332</t>
  </si>
  <si>
    <t>EPI - FAMILIA ELETRICISTA - HORISTA (ENCARGOS COMPLEMENTARES - COLETADO CAIXA)</t>
  </si>
  <si>
    <t>EC434840</t>
  </si>
  <si>
    <t>FERRAMENTAS - FAMILIA ELETRICISTA - HORISTA (ENCARGOS COMPLEMENTARES - COLETADO CAIXA)</t>
  </si>
  <si>
    <t>EC434600</t>
  </si>
  <si>
    <t>SEGURO - HORISTA (ENCARGOS COMPLEMENTARES) (COLETA CAIXA)</t>
  </si>
  <si>
    <t>EC373730</t>
  </si>
  <si>
    <t>EXAMES - HORISTA (ENCARGOS COMPLEMENTARES) (COLETA CAIXA)</t>
  </si>
  <si>
    <t>EC373720</t>
  </si>
  <si>
    <t>TRANSPORTE - HORISTA (ENCARGOS COMPLEMENTARES) (COLETADO CAIXA)</t>
  </si>
  <si>
    <t>EC373710</t>
  </si>
  <si>
    <t>ALIMENTACAO - HORISTA (ENCARGOS COMPLEMENTARES) (COLETADO CAIXA)</t>
  </si>
  <si>
    <t>EC373700</t>
  </si>
  <si>
    <t>ENCARGOS COMPLEMENTARES</t>
  </si>
  <si>
    <t>280014EC</t>
  </si>
  <si>
    <t>ELETRICISTA COM ENCARGOS COMPLEMENTARES</t>
  </si>
  <si>
    <t>280014</t>
  </si>
  <si>
    <t>AJUDANTE DE ELETRICISTA</t>
  </si>
  <si>
    <t>MO247000</t>
  </si>
  <si>
    <t>44 / 45</t>
  </si>
  <si>
    <t>CURSO DE CAPACITACAO PARA AUXILIAR DE ELETRICISTA (ENCARGOS COMPLEMENTARES) - HORISTA</t>
  </si>
  <si>
    <t>295316</t>
  </si>
  <si>
    <t>280007EC</t>
  </si>
  <si>
    <t>AUXILIAR DE ELETRICISTA COM ENCARGOS COMPLEMENTARES</t>
  </si>
  <si>
    <t>280007</t>
  </si>
  <si>
    <t>CHI</t>
  </si>
  <si>
    <t>COMPACTADOR DE SOLOS DE PERCUSSAO (SOQUETE) COM MOTOR A GASOLINA 4 TEMPOS, POTENCIA 4 CV - CHI DIURNO. AF_08/2015</t>
  </si>
  <si>
    <t>91534</t>
  </si>
  <si>
    <t>CHP</t>
  </si>
  <si>
    <t>COMPACTADOR DE SOLOS DE PERCUSSAO (SOQUETE) COM MOTOR A GASOLINA 4 TEMPOS, POTENCIA 4 CV - CHP DIURNO. AF_08/2015</t>
  </si>
  <si>
    <t>91533</t>
  </si>
  <si>
    <t>88309</t>
  </si>
  <si>
    <t>PREPARO DE FUNDO DE VALA COM LARGURA MENOR QUE 1,5 M, COM CAMADA DE AREIA, LANCAMENTO MANUAL. AF_08/2020</t>
  </si>
  <si>
    <t>101618</t>
  </si>
  <si>
    <t>BETONEIRA CAPACIDADE NOMINAL DE 600 L, CAPACIDADE DE MISTURA 360 L, MOTOR ELETRICO TRIFASICO POTENCIA DE 4 CV, SEM CARREGADOR - CHI DIURNO.AF_11/2014</t>
  </si>
  <si>
    <t>89226</t>
  </si>
  <si>
    <t>BETONEIRA CAPACIDADE NOMINAL DE 600 L, CAPACIDADE DE MISTURA 360 L, MOTOR ELETRICO TRIFASICO POTENCIA DE 4 CV, SEM CARREGADOR - CHP DIURNO.AF_11/2014</t>
  </si>
  <si>
    <t>89225</t>
  </si>
  <si>
    <t>OPERADOR DE BETONEIRA ESTACIONARIA/MISTURADOR COM ENCARGOS COMPLEMENTARES</t>
  </si>
  <si>
    <t>88377</t>
  </si>
  <si>
    <t>PEDRA BRITADA N. 1 (9,5 A 19 MM) POSTO PEDREIRA/FORNECEDOR, SEM FRETE</t>
  </si>
  <si>
    <t>4721</t>
  </si>
  <si>
    <t>CONCRETO FCK = 30MPA, TRACO 1:2,1:2,5 (CIMENTO/ AREIA MEDIA/ BRITA 1)  - PREPARO MECANICO COM BETONEIRA 600 L. AF_07/2016</t>
  </si>
  <si>
    <t>94972</t>
  </si>
  <si>
    <t>CORTE E DOBRA DE ACO CA-60, DIAMETRO DE 5.0 MM, UTILIZADO EM LAJE. AF_12/2015</t>
  </si>
  <si>
    <t>92800</t>
  </si>
  <si>
    <t>ARMADOR COM ENCARGOS COMPLEMENTARES</t>
  </si>
  <si>
    <t>88245</t>
  </si>
  <si>
    <t>AJUDANTE DE ARMADOR COM ENCARGOS COMPLEMENTARES</t>
  </si>
  <si>
    <t>88238</t>
  </si>
  <si>
    <t>ARAME RECOZIDO 16 BWG, D = 1,60 MM (0,016 KG/M) OU 18 BWG, D = 1,25 MM (0,01 KG/M)</t>
  </si>
  <si>
    <t>43132</t>
  </si>
  <si>
    <t>ESPACADOR / DISTANCIADOR CIRCULAR COM ENTRADA LATERAL, EM PLASTICO, PARA VERGALHAO *4,2 A 12,5* MM, COBRIMENTO 20 MM</t>
  </si>
  <si>
    <t>39017</t>
  </si>
  <si>
    <t>ARMACAO DE LAJE DE UMA ESTRUTURA CONVENCIONAL DE CONCRETO ARMADO EM UM EDIFICIO DE MULTIPLOS PAVIMENTOS UTILIZANDO ACO CA-60 DE 5.0 MM - MONTAGEM. AF_12/2015_P</t>
  </si>
  <si>
    <t>92768</t>
  </si>
  <si>
    <t>43 / 45</t>
  </si>
  <si>
    <t>SERRA CIRCULAR DE BANCADA COM MOTOR ELETRICO POTENCIA DE 5HP, COM COIFA PARA DISCO 10" - CHI DIURNO. AF_08/2015</t>
  </si>
  <si>
    <t>91693</t>
  </si>
  <si>
    <t>SERRA CIRCULAR DE BANCADA COM MOTOR ELETRICO POTENCIA DE 5HP, COM COIFA PARA DISCO 10" - CHP DIURNO. AF_08/2015</t>
  </si>
  <si>
    <t>91692</t>
  </si>
  <si>
    <t>VIBRADOR DE IMERSAO, DIAMETRO DE PONTEIRA 45MM, MOTOR ELETRICO TRIFASICO POTENCIA DE 2 CV - CHI DIURNO. AF_06/2015</t>
  </si>
  <si>
    <t>90587</t>
  </si>
  <si>
    <t>VIBRADOR DE IMERSAO, DIAMETRO DE PONTEIRA 45MM, MOTOR ELETRICO TRIFASICO POTENCIA DE 2 CV - CHP DIURNO. AF_06/2015</t>
  </si>
  <si>
    <t>90586</t>
  </si>
  <si>
    <t>CARPINTEIRO DE ESQUADRIA COM ENCARGOS COMPLEMENTARES</t>
  </si>
  <si>
    <t>88261</t>
  </si>
  <si>
    <t>AJUDANTE DE CARPINTEIRO COM ENCARGOS COMPLEMENTARES</t>
  </si>
  <si>
    <t>88239</t>
  </si>
  <si>
    <t>POLIESTIRENO EXPANDIDO/EPS (ISOPOR), TIPO 2F, BLOCO</t>
  </si>
  <si>
    <t>39995</t>
  </si>
  <si>
    <t>PREGO DE ACO POLIDO COM CABECA 15 X 15 (1 1/4 X 13)</t>
  </si>
  <si>
    <t>20247</t>
  </si>
  <si>
    <t>PECA DE MADEIRA NATIVA/REGIONAL 2,5 X 7,0 CM (SARRAFO-P/FORMA)</t>
  </si>
  <si>
    <t>4517</t>
  </si>
  <si>
    <t>L</t>
  </si>
  <si>
    <t>DESMOLDANTE PROTETOR PARA FORMAS DE MADEIRA, DE BASE OLEOSA EMULSIONADA EM AGUA</t>
  </si>
  <si>
    <t>2692</t>
  </si>
  <si>
    <t>CHAPA DE MADEIRA COMPENSADA RESINADA PARA FORMA DE CONCRETO, DE *2,2 X 1,1* M, E = 17 MM</t>
  </si>
  <si>
    <t>1358</t>
  </si>
  <si>
    <t>PECA RETANGULAR PRE-MOLDADA, VOLUME DE CONCRETO ACIMA DE 100 LITROS, TAXA DE ACO APROXIMADA DE 30KG/M³. AF_01/2018</t>
  </si>
  <si>
    <t>97736</t>
  </si>
  <si>
    <t>ARGAMASSA DE CIMENTO E AREIA 1:6</t>
  </si>
  <si>
    <t>110142</t>
  </si>
  <si>
    <t>EPI - FAMILIA PEDREIRO - HORISTA (ENCARGOS COMPLEMENTARES - COLETADO CAIXA)</t>
  </si>
  <si>
    <t>EC434890</t>
  </si>
  <si>
    <t>FERRAMENTAS - FAMILIA PEDREIRO - HORISTA (ENCARGOS COMPLEMENTARES - COLETADO CAIXA)</t>
  </si>
  <si>
    <t>EC434650</t>
  </si>
  <si>
    <t>280004EC</t>
  </si>
  <si>
    <t>AJUDANTE DE PEDREIRO</t>
  </si>
  <si>
    <t>MO612700</t>
  </si>
  <si>
    <t>CURSO DE CAPACITACAO PARA AJUDANTE DE PEDREIRO (ENCARGOS COMPLEMENTARES) - HORISTA</t>
  </si>
  <si>
    <t>295312</t>
  </si>
  <si>
    <t>42 / 45</t>
  </si>
  <si>
    <t>GRADE DE FERRO 1/2"  (INCL. PINT. ANTI-CORROSIVA)</t>
  </si>
  <si>
    <t>D00089</t>
  </si>
  <si>
    <t>GRADE DE FERRO 1/2" (INCL. PINT. ANTI-CORROSIVA)</t>
  </si>
  <si>
    <t>90071</t>
  </si>
  <si>
    <t>COMPACTADOR DE SOLOS DE PERCUSSAO (SOQUETE) COM MOTOR A GASOLINA 4 TEMPOS, POTENCIA 4 CV - JUROS. AF_08/2015</t>
  </si>
  <si>
    <t>91530</t>
  </si>
  <si>
    <t>COMPACTADOR DE SOLOS DE PERCUSSAO (SOQUETE) COM MOTOR A GASOLINA 4 TEMPOS, POTENCIA 4 CV - DEPRECIACAO. AF_08/2015</t>
  </si>
  <si>
    <t>91529</t>
  </si>
  <si>
    <t>OPERADOR DE MAQUINAS E EQUIPAMENTOS COM ENCARGOS COMPLEMENTARES</t>
  </si>
  <si>
    <t>88297</t>
  </si>
  <si>
    <t>PREPARO DE FUNDO DE VALA COM LARGURA MENOR QUE 1,5 M (ACERTO DO SOLO NATURAL). AF_08/2020</t>
  </si>
  <si>
    <t>101616</t>
  </si>
  <si>
    <t>FORMA C/ MADEIRA BRANCA</t>
  </si>
  <si>
    <t>50036</t>
  </si>
  <si>
    <t>CONCRETO C/ SEIXO FCK= 20 MPA (INCL. PREPARO E LANCAMENTO)</t>
  </si>
  <si>
    <t>50259</t>
  </si>
  <si>
    <t>ARMACAO P/ CONCRETO</t>
  </si>
  <si>
    <t>50038</t>
  </si>
  <si>
    <t>BLOCO EM CONCRETO ARMADO P/ FUNDACAO (INCL. FORMA)</t>
  </si>
  <si>
    <t>40283</t>
  </si>
  <si>
    <t>FERRAMENTAS - FAMILIA ENCANADOR - HORISTA (ENCARGOS COMPLEMENTARES - COLETADO CAIXA)</t>
  </si>
  <si>
    <t>43461</t>
  </si>
  <si>
    <t>EPI - FAMILIA ENCANADOR - HORISTA (ENCARGOS COMPLEMENTARES - COLETADO CAIXA)</t>
  </si>
  <si>
    <t>43485</t>
  </si>
  <si>
    <t>SEGURO - HORISTA (ENCARGOS COMPLEMENTARES) (COLETADO CAIXA)</t>
  </si>
  <si>
    <t>37373</t>
  </si>
  <si>
    <t>EXAMES - HORISTA (ENCARGOS COMPLEMENTARES) (COLETADO CAIXA)</t>
  </si>
  <si>
    <t>37372</t>
  </si>
  <si>
    <t>37371</t>
  </si>
  <si>
    <t>37370</t>
  </si>
  <si>
    <t>ALIMENTACAO, TRANSPORTE, EXAMES MEDICOS, SEGURO,FERRAMENTAS E EPI</t>
  </si>
  <si>
    <t>88267/1</t>
  </si>
  <si>
    <t>ENCANADOR OU BOMBEIRO HIDRAULICO</t>
  </si>
  <si>
    <t>2696</t>
  </si>
  <si>
    <t>CURSO DE CAPACITACAO PARA ENCANADOR OU BOMBEIRO HIDRAULICO (ENCARGOS COMPLEMENTARES) - HORISTA</t>
  </si>
  <si>
    <t>95335</t>
  </si>
  <si>
    <t>ENCANADOR OU BOMBEIRO HIDRAULICO COM ENCARGOS COMPLEMENTARES</t>
  </si>
  <si>
    <t>88267</t>
  </si>
  <si>
    <t>PERFURATRIZ MANUAL, TORQUE MAXIMO 83 N.M, POTENCIA 5 CV, COM DIAMETRO MAXIMO 4" - JUROS. AF_06/2015</t>
  </si>
  <si>
    <t>90622</t>
  </si>
  <si>
    <t>41 / 45</t>
  </si>
  <si>
    <t>PERFURATRIZ MANUAL, TORQUE MAXIMO 83 N.M, POTENCIA 5 CV, COM DIAMETRO MAXIMO 4" - DEPRECIACAO. AF_06/2015</t>
  </si>
  <si>
    <t>90621</t>
  </si>
  <si>
    <t>PERFURATRIZ MANUAL, TORQUE MAXIMO 83 N.M, POTENCIA 5 CV, COM DIAMETRO MAXIMO 4" - CHI DIURNO. AF_06/2015</t>
  </si>
  <si>
    <t>90626</t>
  </si>
  <si>
    <t>KW/H</t>
  </si>
  <si>
    <t>ENERGIA ELETRICA ATE 2000 KWH INDUSTRIAL, SEM DEMANDA</t>
  </si>
  <si>
    <t>2705</t>
  </si>
  <si>
    <t>PERFURATRIZ MANUAL, TORQUE MAXIMO 83 N.M, POTENCIA 5 CV, COM DIAMETRO MAXIMO 4" - MATERIAIS NA OPERACAO. AF_06/2015</t>
  </si>
  <si>
    <t>90624</t>
  </si>
  <si>
    <t>PERFURATRIZ MANUAL, TORQUE MAXIMO 83 N.M, POTENCIA 5 CV, COM DIAMETRO MAXIMO 4", PARA SOLO GRAMPEADO (INCLUI SUPORTE OU CHASSI TIPO MESA)</t>
  </si>
  <si>
    <t>40791</t>
  </si>
  <si>
    <t>PERFURATRIZ MANUAL, TORQUE MAXIMO 83 N.M, POTENCIA 5 CV, COM DIAMETRO MAXIMO 4" - MANUTENCAO. AF_06/2015</t>
  </si>
  <si>
    <t>90623</t>
  </si>
  <si>
    <t>PERFURATRIZ MANUAL, TORQUE MAXIMO 83 N.M, POTENCIA 5 CV, COM DIAMETRO MAXIMO 4" - CHP DIURNO. AF_06/2015</t>
  </si>
  <si>
    <t>90625</t>
  </si>
  <si>
    <t>AUXILIAR DE ENCANADOR OU BOMBEIRO HIDRAULICO</t>
  </si>
  <si>
    <t>246</t>
  </si>
  <si>
    <t>CURSO DE CAPACITACAO PARA AUXILIAR DE ENCANADOR OU BOMBEIRO HIDRAULICO (ENCARGOS COMPLEMENTARES) - HORISTA</t>
  </si>
  <si>
    <t>95317</t>
  </si>
  <si>
    <t>88248/1</t>
  </si>
  <si>
    <t>40 / 45</t>
  </si>
  <si>
    <t>AUXILIAR DE ENCANADOR OU BOMBEIRO HIDRAULICO COM ENCARGOS COMPLEMENTARES</t>
  </si>
  <si>
    <t>88248</t>
  </si>
  <si>
    <t>FURO MECANIZADO EM CONCRETO, COM PERFURATRIZ, PARA INSTALACOES HIDRAULICAS, DIAMETROS MAIORES QUE 40 MM E MENORES OU IGUAIS A 75 MM. AF_09/2023</t>
  </si>
  <si>
    <t>104775</t>
  </si>
  <si>
    <t>88264</t>
  </si>
  <si>
    <t>88247</t>
  </si>
  <si>
    <t>RELE FOTOELETRICO INTERNO E EXTERNO BIVOLT 1000 W, DE CONECTOR, SEM BASE</t>
  </si>
  <si>
    <t>2510</t>
  </si>
  <si>
    <t>FITA ISOLANTE ADESIVA ANTICHAMA, USO ATE 750 V, EM ROLO DE 19 MM X 5 M</t>
  </si>
  <si>
    <t>21127</t>
  </si>
  <si>
    <t>RELE FOTOELETRICO PARA COMANDO DE ILUMINACAO EXTERNA 1000 W - FORNECIMENTO E INSTALACAO. AF_08/2020</t>
  </si>
  <si>
    <t>101632</t>
  </si>
  <si>
    <t>MO246000</t>
  </si>
  <si>
    <t>295317</t>
  </si>
  <si>
    <t>EC434850</t>
  </si>
  <si>
    <t>EC434610</t>
  </si>
  <si>
    <t>280008EC</t>
  </si>
  <si>
    <t>280008</t>
  </si>
  <si>
    <t>MO269600</t>
  </si>
  <si>
    <t>295335</t>
  </si>
  <si>
    <t>39 / 45</t>
  </si>
  <si>
    <t>280016EC</t>
  </si>
  <si>
    <t>280016</t>
  </si>
  <si>
    <t>SOLUCAO LIMPADORA</t>
  </si>
  <si>
    <t>D00222</t>
  </si>
  <si>
    <t>JOELHO/COTOVELO 90º  EM PVC - JS - 50MM-LH</t>
  </si>
  <si>
    <t>H00096</t>
  </si>
  <si>
    <t>TB</t>
  </si>
  <si>
    <t>ADESIVO P/ PVC - 75G</t>
  </si>
  <si>
    <t>D00223</t>
  </si>
  <si>
    <t>JOELHO/COTOVELO 90º PVC - JS - 50MM-LH</t>
  </si>
  <si>
    <t>180430</t>
  </si>
  <si>
    <t>CARPINTEIRO DE FORMAS COM ENCARGOS COMPLEMENTARES</t>
  </si>
  <si>
    <t>88262</t>
  </si>
  <si>
    <t>PREGO DE ACO POLIDO COM CABECA DUPLA 17 X 27 (2 1/2 X 11)</t>
  </si>
  <si>
    <t>40304</t>
  </si>
  <si>
    <t>TABUA MADEIRA 3A QUALIDADE 2,5 X 30,0CM (1 X 12 ) NAO APARELHADA</t>
  </si>
  <si>
    <t>6212</t>
  </si>
  <si>
    <t>PREGO DE ACO POLIDO COM CABECA 17 X 24 (2 1/4 X 11)</t>
  </si>
  <si>
    <t>5073</t>
  </si>
  <si>
    <t>PECA DE MADEIRA NATIVA / REGIONAL 7,5 X 7,5CM (3X3) NAO APARELHADA (P/FORMA)</t>
  </si>
  <si>
    <t>4491</t>
  </si>
  <si>
    <t>FABRICACAO, MONTAGEM E DESMONTAGEM DE FORMA PARA VIGA BALDRAME, EM MADEIRA SERRADA, E=25 MM, 4 UTILIZACOES. AF_06/2017</t>
  </si>
  <si>
    <t>96536</t>
  </si>
  <si>
    <t>ENCARGOS COMPLEMENTARES - SERVENTE</t>
  </si>
  <si>
    <t>10549</t>
  </si>
  <si>
    <t>ORSE</t>
  </si>
  <si>
    <t>SERVENTE</t>
  </si>
  <si>
    <t>6111</t>
  </si>
  <si>
    <t>ESCAVACAO MANUAL DE VALA OU CAVA EM MATERIAL DE 1ª CATEGORIA, PROFUNDIDADE ENTRE 1,50 E 3,00M</t>
  </si>
  <si>
    <t>2498</t>
  </si>
  <si>
    <t>PINTOR COM ENCARGOS COMPLEMENTARES</t>
  </si>
  <si>
    <t>88310</t>
  </si>
  <si>
    <t>TINTA ESMALTE SINTETICO GRAFITE COM PROTECAO PARA METAIS FERROSOS</t>
  </si>
  <si>
    <t>7293</t>
  </si>
  <si>
    <t>SOLVENTE DILUENTE A BASE DE AGUARRAS</t>
  </si>
  <si>
    <t>5318</t>
  </si>
  <si>
    <t>PINTURA COM TINTA ALQUIDICA DE FUNDO E ACABAMENTO (ESMALTE SINTETICO GRAFITE) PULVERIZADA SOBRE SUPERFICIES METALICAS (EXCETO PERFIL) EXECUTADO EM OBRA (POR DEMAO). AF_01/2020</t>
  </si>
  <si>
    <t>100725</t>
  </si>
  <si>
    <t>MOTORISTA OPERADOR DE CAMINHAO MUNCK</t>
  </si>
  <si>
    <t>4096</t>
  </si>
  <si>
    <t>38 / 45</t>
  </si>
  <si>
    <t>CURSO DE CAPACITACAO PARA MOTORISTA OPERADOR DE MUNCK (ENCARGOS COMPLEMENTARES) - HORISTA</t>
  </si>
  <si>
    <t>95351</t>
  </si>
  <si>
    <t>FERRAMENTAS - FAMILIA OPERADOR ESCAVADEIRA - HORISTA (ENCARGOS COMPLEMENTARES - COLETADO CAIXA)</t>
  </si>
  <si>
    <t>43464</t>
  </si>
  <si>
    <t>EPI - FAMILIA OPERADOR ESCAVADEIRA - HORISTA (ENCARGOS COMPLEMENTARES - COLETADO CAIXA)</t>
  </si>
  <si>
    <t>43488</t>
  </si>
  <si>
    <t>88286/1</t>
  </si>
  <si>
    <t>MOTORISTA OPERADOR DE MUNCK COM ENCARGOS COMPLEMENTARES</t>
  </si>
  <si>
    <t>88286</t>
  </si>
  <si>
    <t>OLEO DIESEL COMBUSTIVEL COMUM</t>
  </si>
  <si>
    <t>4221</t>
  </si>
  <si>
    <t>GUINDAUTO HIDRAULICO, CAPACIDADE MAXIMA DE CARGA 6200 KG, MOMENTO MAXIMO DE CARGA 11,7 TM, ALCANCE MAXIMO HORIZONTAL 9,70 M, INCLUSIVE CAMINHAO TOCO PBT 16.000 KG, POTENCIA DE 189 CV - MATERIAIS NA OP</t>
  </si>
  <si>
    <t>91467</t>
  </si>
  <si>
    <t>CAMINHAO TOCO, PESO BRUTO TOTAL 16000 KG, CARGA UTIL MAXIMA 11130 KG, DISTANCIA ENTRE EIXOS 5,36 M, POTENCIA 185 CV (INCLUI CABINE E CHASSI, NAO INCLUI CARROCERIA)</t>
  </si>
  <si>
    <t>37752</t>
  </si>
  <si>
    <t>GUINDAUTO HIDRAULICO, CAPACIDADE MAXIMA DE CARGA 6200 KG, MOMENTO MAXIMO DE CARGA 11,7 TM , ALCANCE MAXIMO HORIZONTAL  9,70 M, PARA MONTAGEM SOBRE CHASSI DE CAMINHAO PBT MINIMO 13000 KG (INCLUI MONTAG</t>
  </si>
  <si>
    <t>3363</t>
  </si>
  <si>
    <t>GUINDAUTO HIDRAULICO, CAPACIDADE MAXIMA DE CARGA 6200 KG, MOMENTO MAXIMO DE CARGA 11,7 TM, ALCANCE MAXIMO HORIZONTAL 9,70 M, INCLUSIVE CAMINHAO TOCO PBT 16.000 KG, POTENCIA DE 189 CV - IMPOSTOS E SEGU</t>
  </si>
  <si>
    <t>91466</t>
  </si>
  <si>
    <t>GUINDAUTO HIDRAULICO, CAPACIDADE MAXIMA DE CARGA 6200 KG, MOMENTO MAXIMO DE CARGA 11,7 TM, ALCANCE MAXIMO HORIZONTAL 9,70 M, INCLUSIVE CAMINHAO TOCO PBT 16.000 KG, POTENCIA DE 189 CV - MANUTENCAO. AF_</t>
  </si>
  <si>
    <t>89262</t>
  </si>
  <si>
    <t>GUINDAUTO HIDRAULICO, CAPACIDADE MAXIMA DE CARGA 6200 KG, MOMENTO MAXIMO DE CARGA 11,7 TM, ALCANCE MAXIMO HORIZONTAL 9,70 M, INCLUSIVE CAMINHAO TOCO PBT 16.000 KG, POTENCIA DE 189 CV - JUROS. AF_06/20</t>
  </si>
  <si>
    <t>89260</t>
  </si>
  <si>
    <t>37 / 45</t>
  </si>
  <si>
    <t>GUINDAUTO HIDRAULICO, CAPACIDADE MAXIMA DE CARGA 6200 KG, MOMENTO MAXIMO DE CARGA 11,7 TM, ALCANCE MAXIMO HORIZONTAL 9,70 M, INCLUSIVE CAMINHAO TOCO PBT 16.000 KG, POTENCIA DE 189 CV - DEPRECIACAO. AF</t>
  </si>
  <si>
    <t>89259</t>
  </si>
  <si>
    <t>GUINDAUTO HIDRAULICO, CAPACIDADE MAXIMA DE CARGA 6200 KG, MOMENTO MAXIMO DE CARGA 11,7 TM, ALCANCE MAXIMO HORIZONTAL 9,70 M, INCLUSIVE CAMINHAO TOCO PBT 16.000 KG, POTENCIA DE 189 CV - CHP DIURNO. AF_</t>
  </si>
  <si>
    <t>5928</t>
  </si>
  <si>
    <t>2436</t>
  </si>
  <si>
    <t>95332</t>
  </si>
  <si>
    <t>43460</t>
  </si>
  <si>
    <t>43484</t>
  </si>
  <si>
    <t>88264/1</t>
  </si>
  <si>
    <t>CIMENTADO QUEIMADO</t>
  </si>
  <si>
    <t>130292</t>
  </si>
  <si>
    <t>36 / 45</t>
  </si>
  <si>
    <t>ADITIVO PLASTIFICANTE</t>
  </si>
  <si>
    <t>D00349</t>
  </si>
  <si>
    <t>SIKA 1</t>
  </si>
  <si>
    <t>I00001</t>
  </si>
  <si>
    <t>REBOCO IMPERMEABILIZANTE (C/ SIKA 1)</t>
  </si>
  <si>
    <t>80273</t>
  </si>
  <si>
    <t>VIBRADOR DE IMERSAO, DIAMETRO DE PONTEIRA 45MM, MOTOR ELETRICO</t>
  </si>
  <si>
    <t>M00013</t>
  </si>
  <si>
    <t>CONCRETO ARMADO FCK=20MPA C/ FORMA MAD. BRANCA</t>
  </si>
  <si>
    <t>50729</t>
  </si>
  <si>
    <t>IMPERMEABILIZADOR</t>
  </si>
  <si>
    <t>12873</t>
  </si>
  <si>
    <t>CURSO DE CAPACITACAO PARA IMPERMEABILIZADOR (ENCARGOS COMPLEMENTARES) - HORISTA</t>
  </si>
  <si>
    <t>95338</t>
  </si>
  <si>
    <t>43465</t>
  </si>
  <si>
    <t>43489</t>
  </si>
  <si>
    <t>88270/1</t>
  </si>
  <si>
    <t>IMPERMEABILIZADOR COM ENCARGOS COMPLEMENTARES</t>
  </si>
  <si>
    <t>88270</t>
  </si>
  <si>
    <t>35 / 45</t>
  </si>
  <si>
    <t>AJUDANTE ESPECIALIZADO COM ENCARGOS COMPLEMENTARES</t>
  </si>
  <si>
    <t>88243</t>
  </si>
  <si>
    <t>MANTA LIQUIDA DE BASE ASFALTICA MODIFICADA COM A ADICAO DE ELASTOMEROS DILUIDOS EM SOLVENTE ORGANICO, APLICACAO A FRIO (MEMBRANA IMPERMEABILIZANTE ASFASTICA)</t>
  </si>
  <si>
    <t>626</t>
  </si>
  <si>
    <t>IMPERMEABILIZACAO DE SUPERFICIE COM EMULSAO ASFALTICA, 2 DEMAOS AF_06/2018</t>
  </si>
  <si>
    <t>98557</t>
  </si>
  <si>
    <t>CONCRETO C/ SEIXO FCK= 25MPA (INCL. PREPARO E LANCAMENTO)</t>
  </si>
  <si>
    <t>50740</t>
  </si>
  <si>
    <t>CONCRETO ARMADO FCK=25MPA C/ FORMA MAD. BRANCA</t>
  </si>
  <si>
    <t>50766</t>
  </si>
  <si>
    <t>CONCRETO MAGRO PARA LASTRO, TRACO 1:4,5:4,5 (CIMENTO/ AREIA MEDIA/ BRITA 1)  - PREPARO MECANICO COM BETONEIRA 600 L. AF_07/2016</t>
  </si>
  <si>
    <t>94968</t>
  </si>
  <si>
    <t>LASTRO DE CONCRETO, E = 5 CM, PREPARO MECANICO, INCLUSOS LANCAMENTO E ADENSAMENTO. AF_07_2016</t>
  </si>
  <si>
    <t>95241</t>
  </si>
  <si>
    <t>BETONEIRA CAPACIDADE NOMINAL DE 400 L, CAPACIDADE DE MISTURA 310 L, MOTOR ELETRICO TRIFASICO POTENCIA DE 2 HP, SEM CARREGADOR - CHI DIURNO.AF_10/2014</t>
  </si>
  <si>
    <t>88831</t>
  </si>
  <si>
    <t>BETONEIRA CAPACIDADE NOMINAL DE 400 L, CAPACIDADE DE MISTURA 310 L, MOTOR ELETRICO TRIFASICO POTENCIA DE 2 HP, SEM CARREGADOR - CHP DIURNO.AF_10/2014</t>
  </si>
  <si>
    <t>88830</t>
  </si>
  <si>
    <t>SEIXO ROLADO PARA APLICACAO EM CONCRETO (POSTO PEDREIRA/FORNECEDOR, SEM FRETE)</t>
  </si>
  <si>
    <t>4734</t>
  </si>
  <si>
    <t>CONCRETO FCK = 20MPA, TRACO 1:2,6:2,9 (EM MASSA SECA DE CIMENTO/ AREIA MEDIA/ SEIXO ROLADO) - PREPARO MECANICO COM BETONEIRA 400 L. AF_05/2021</t>
  </si>
  <si>
    <t>102475</t>
  </si>
  <si>
    <t>ACO CA-60, 4,2 MM, OU 5,0 MM, OU 6,0 MM, OU 7,0 MM, VERGALHAO</t>
  </si>
  <si>
    <t>43059</t>
  </si>
  <si>
    <t>34 / 45</t>
  </si>
  <si>
    <t>ARMACAO DE BLOCO, VIGA BALDRAME E SAPATA UTILIZANDO ACO CA-60 DE 5 MM - MONTAGEM. AF_06/2017</t>
  </si>
  <si>
    <t>96543</t>
  </si>
  <si>
    <t>EPI - FAMILIA ELETRICISTA - HORISTA (ENCARGOS</t>
  </si>
  <si>
    <t>FERRAMENTAS - FAMILIA ELETRICISTA - HORISTA</t>
  </si>
  <si>
    <t>ENCARGOS COMPLEMENTARES DE ELETRICISTA</t>
  </si>
  <si>
    <t>88264E</t>
  </si>
  <si>
    <t>ACO CA-50, 10,0 MM, VERGALHAO</t>
  </si>
  <si>
    <t>34</t>
  </si>
  <si>
    <t>CORTE E DOBRA DE ACO CA-50, DIAMETRO DE 10.0 MM, UTILIZADO EM LAJE. AF_12/2015</t>
  </si>
  <si>
    <t>92803</t>
  </si>
  <si>
    <t>ARMACAO DE BLOCO, VIGA BALDRAME OU SAPATA UTILIZANDO ACO CA-50 DE 10 MM - MONTAGEM. AF_06/2017</t>
  </si>
  <si>
    <t>96546</t>
  </si>
  <si>
    <t>TINTA LATEX ACRILICA STANDARD, COR BRANCA</t>
  </si>
  <si>
    <t>35692</t>
  </si>
  <si>
    <t>PINTURA LATEX ACRILICA STANDARD, APLICACAO MANUAL EM PAREDES, DUAS DEMAOS. AF_04/2023</t>
  </si>
  <si>
    <t>104642</t>
  </si>
  <si>
    <t>ARMADOR</t>
  </si>
  <si>
    <t>378</t>
  </si>
  <si>
    <t>CURSO DE CAPACITACAO PARA ARMADOR (ENCARGOS COMPLEMENTARES) - HORISTA</t>
  </si>
  <si>
    <t>95314</t>
  </si>
  <si>
    <t>33 / 45</t>
  </si>
  <si>
    <t>88245/1</t>
  </si>
  <si>
    <t>AJUDANTE DE ARMADOR</t>
  </si>
  <si>
    <t>6114</t>
  </si>
  <si>
    <t>CURSO DE CAPACITACAO PARA AJUDANTE DE ARMADOR (ENCARGOS COMPLEMENTARES) - HORISTA</t>
  </si>
  <si>
    <t>95308</t>
  </si>
  <si>
    <t>88238/1</t>
  </si>
  <si>
    <t>ACO CA-50, 8,0 MM, VERGALHAO</t>
  </si>
  <si>
    <t>33</t>
  </si>
  <si>
    <t>CORTE E DOBRA DE ACO CA-50, DIAMETRO DE 8.0 MM, UTILIZADO EM LAJE. AF_12/2015</t>
  </si>
  <si>
    <t>92802</t>
  </si>
  <si>
    <t>ARMACAO DE BLOCO, VIGA BALDRAME OU SAPATA UTILIZANDO ACO CA-50 DE 8 MM - MONTAGEM. AF_06/2017</t>
  </si>
  <si>
    <t>96545</t>
  </si>
  <si>
    <t>32 / 45</t>
  </si>
  <si>
    <t>88247/1</t>
  </si>
  <si>
    <t>247</t>
  </si>
  <si>
    <t>95316</t>
  </si>
  <si>
    <t>ALUGUEL DE ANDAIME METALICO</t>
  </si>
  <si>
    <t>D00361</t>
  </si>
  <si>
    <t>M²/ME</t>
  </si>
  <si>
    <t>10786</t>
  </si>
  <si>
    <t>SERRA CIRCULAR DE BANCADA COM MOTOR ELETRICO POTENCIA DE 5HP, COM COIFA PARA DISCO 10" - JUROS. AF_08/2015</t>
  </si>
  <si>
    <t>91689</t>
  </si>
  <si>
    <t>SERRA CIRCULAR DE BANCADA COM MOTOR ELETRICO POTENCIA DE 5HP, COM COIFA PARA DISCO 10" - DEPRECIACAO. AF_08/2015</t>
  </si>
  <si>
    <t>91688</t>
  </si>
  <si>
    <t>SERRA CIRCULAR DE BANCADA COM MOTOR ELETRICO POTENCIA DE 5HP, COM COIFA PARA DISCO 10" - MATERIAIS NA OPERACAO. AF_08/2015</t>
  </si>
  <si>
    <t>91691</t>
  </si>
  <si>
    <t>SERRA CIRCULAR DE BANCADA COM MOTOR ELETRICO, POTENCIA DE *1600* W, PARA DISCO DE DIAMETRO DE 10" (250 MM)</t>
  </si>
  <si>
    <t>14618</t>
  </si>
  <si>
    <t>SERRA CIRCULAR DE BANCADA COM MOTOR ELETRICO POTENCIA DE 5HP, COM COIFA PARA DISCO 10" - MANUTENCAO. AF_08/2015</t>
  </si>
  <si>
    <t>91690</t>
  </si>
  <si>
    <t>31 / 45</t>
  </si>
  <si>
    <t>PREGO DE ACO POLIDO COM CABECA 15 X 18 (1 1/2 X 13)</t>
  </si>
  <si>
    <t>5074</t>
  </si>
  <si>
    <t>FABRICACAO, MONTAGEM E DESMONTAGEM DE FORMA PARA SAPATA, EM MADEIRA SERRADA, E=25 MM, 4 UTILIZACOES. AF_06/2017</t>
  </si>
  <si>
    <t>96535</t>
  </si>
  <si>
    <t>REATERRO DE VALA COM COMPACTACAO MANUAL</t>
  </si>
  <si>
    <t>73964/006</t>
  </si>
  <si>
    <t>AUXILIAR DE CARPINTEIRO</t>
  </si>
  <si>
    <t>6117</t>
  </si>
  <si>
    <t>CURSO DE CAPACITACAO PARA AJUDANTE DE CARPINTEIRO (ENCARGOS COMPLEMENTARES) - HORISTA</t>
  </si>
  <si>
    <t>95309</t>
  </si>
  <si>
    <t>FERRAMENTAS - FAMILIA CARPINTEIRO DE FORMAS - HORISTA (ENCARGOS COMPLEMENTARES - COLETADO CAIXA)</t>
  </si>
  <si>
    <t>43459</t>
  </si>
  <si>
    <t>EPI - FAMILIA CARPINTEIRO DE FORMAS - HORISTA (ENCARGOS COMPLEMENTARES - COLETADO CAIXA)</t>
  </si>
  <si>
    <t>43483</t>
  </si>
  <si>
    <t>88239/1</t>
  </si>
  <si>
    <t>30 / 45</t>
  </si>
  <si>
    <t>CARPINTEIRO DE ESQUADRIAS</t>
  </si>
  <si>
    <t>1214</t>
  </si>
  <si>
    <t>CURSO DE CAPACITACAO PARA CARPINTEIRO DE ESQUADRIA (ENCARGOS COMPLEMENTARES) - HORISTA</t>
  </si>
  <si>
    <t>95329</t>
  </si>
  <si>
    <t>88261/1</t>
  </si>
  <si>
    <t>VERNIZ POLIURETANO BRILHANTE PARA MADEIRA, COM FILTRO SOLAR, USO INTERNO E EXTERNO</t>
  </si>
  <si>
    <t>10478</t>
  </si>
  <si>
    <t>PINTURA VERNIZ (INCOLOR) POLIURETANICO (RESINA ALQUIDICA MODIFICADA) EM MADEIRA, 2 DEMAOS. AF_01/2021</t>
  </si>
  <si>
    <t>102215</t>
  </si>
  <si>
    <t>LIXA EM FOLHA PARA PAREDE OU MADEIRA, NUMERO 120 (COR VERMELHA)</t>
  </si>
  <si>
    <t>3767</t>
  </si>
  <si>
    <t>LIXAMENTO DE MADEIRA PARA APLICACAO DE FUNDO OU PINTURA. AF_01/2021</t>
  </si>
  <si>
    <t>102193</t>
  </si>
  <si>
    <t>LASTRO DE CONCRETO MAGRO, APLICADO EM BLOCOS DE COROAMENTO OU SAPATAS, ESPESSURA DE 5 CM. AF_08/2017</t>
  </si>
  <si>
    <t>96619</t>
  </si>
  <si>
    <t>MES</t>
  </si>
  <si>
    <t>AJUDANTE DE SERRALHEIRO (MENSALISTA)</t>
  </si>
  <si>
    <t>40909</t>
  </si>
  <si>
    <t>CURSO DE CAPACITACAO PARA AJUDANTE DE SERRALHEIRO (ENCARGOS COMPLEMENTARES) - MENSALISTA</t>
  </si>
  <si>
    <t>101291</t>
  </si>
  <si>
    <t>29 / 45</t>
  </si>
  <si>
    <t>FERRAMENTAS - FAMILIA PEDREIRO - MENSALISTA (ENCARGOS COMPLEMENTARES - COLETADO CAIXA)</t>
  </si>
  <si>
    <t>43477</t>
  </si>
  <si>
    <t>EPI - FAMILIA PEDREIRO - MENSALISTA (ENCARGOS COMPLEMENTARES - COLETADO CAIXA)</t>
  </si>
  <si>
    <t>43501</t>
  </si>
  <si>
    <t>TRANSPORTE - MENSALISTA (ENCARGOS COMPLEMENTARES) (COLETADO CAIXA)</t>
  </si>
  <si>
    <t>40861</t>
  </si>
  <si>
    <t>SEGURO - MENSALISTA (ENCARGOS COMPLEMENTARES) (COLETADO CAIXA)</t>
  </si>
  <si>
    <t>40864</t>
  </si>
  <si>
    <t>EXAMES - MENSALISTA (ENCARGOS COMPLEMENTARES (COLETADO CAIXA)</t>
  </si>
  <si>
    <t>40863</t>
  </si>
  <si>
    <t>ALIMENTACAO - MENSALISTA (ENCARGOS COMPLEMENTARES) (COLETADO CAIXA)</t>
  </si>
  <si>
    <t>40862</t>
  </si>
  <si>
    <t>101379/1</t>
  </si>
  <si>
    <t>AJUDANTE DE SERRALHEIRO COM ENCARGOS COMPLEMENTARES</t>
  </si>
  <si>
    <t>101379</t>
  </si>
  <si>
    <t>VIBRADOR DE IMERSAO, DIAMETRO DE PONTEIRA 45MM, MOTOR ELETRICO TRIFASICO POTENCIA DE 2 CV - JUROS. AF_06/2015</t>
  </si>
  <si>
    <t>90583</t>
  </si>
  <si>
    <t>VIBRADOR DE IMERSAO, DIAMETRO DE PONTEIRA 45MM, MOTOR ELETRICO TRIFASICO POTENCIA DE 2 CV - DEPRECIACAO. AF_06/2015</t>
  </si>
  <si>
    <t>90582</t>
  </si>
  <si>
    <t>CONCRETO FCK = 15MPA, TRACO 1:3,4:3,5 (CIMENTO/ AREIA MEDIA/ BRITA 1)  - PREPARO MECANICO COM BETONEIRA 400 L. AF_07/2016</t>
  </si>
  <si>
    <t>94963</t>
  </si>
  <si>
    <t>VIBRADOR DE IMERSAO, DIAMETRO DE PONTEIRA 45MM, MOTOR ELETRICO TRIFASICO POTENCIA DE 2 CV - MATERIAIS NA OPERACAO. AF_06/2015</t>
  </si>
  <si>
    <t>90585</t>
  </si>
  <si>
    <t>VIBRADOR DE IMERSAO, DIAMETRO DA PONTEIRA DE *45* MM, COM MOTOR ELETRICO TRIFASICO DE 2 HP (2 CV)</t>
  </si>
  <si>
    <t>13896</t>
  </si>
  <si>
    <t>VIBRADOR DE IMERSAO, DIAMETRO DE PONTEIRA 45MM, MOTOR ELETRICO TRIFASICO POTENCIA DE 2 CV - MANUTENCAO. AF_06/2015</t>
  </si>
  <si>
    <t>90584</t>
  </si>
  <si>
    <t>28 / 45</t>
  </si>
  <si>
    <t>PEDRA DE MAO OU PEDRA RACHAO PARA ARRIMO/FUNDACAO (POSTO PEDREIRA/FORNECEDOR, SEM FRETE)</t>
  </si>
  <si>
    <t>4730</t>
  </si>
  <si>
    <t>CONCRETO CICLOPICO FCK = 15MPA, 30% PEDRA DE MAO EM VOLUME REAL, INCLUSIVE LANCAMENTO. AF_05/2021</t>
  </si>
  <si>
    <t>102487</t>
  </si>
  <si>
    <t>OPERADOR DE MAQUINAS E EQUIPAMENTOS</t>
  </si>
  <si>
    <t>4230</t>
  </si>
  <si>
    <t>CURSO DE CAPACITACAO PARA OPERADOR DE MAQUINAS E EQUIPAMENTOS (ENCARGOS COMPLEMENTARES) - HORISTA</t>
  </si>
  <si>
    <t>95360</t>
  </si>
  <si>
    <t>88297/1</t>
  </si>
  <si>
    <t>GASOLINA COMUM</t>
  </si>
  <si>
    <t>4222</t>
  </si>
  <si>
    <t>COMPACTADOR DE SOLOS DE PERCUSSAO (SOQUETE) COM MOTOR A GASOLINA 4 TEMPOS, POTENCIA 4 CV - MATERIAIS NA OPERACAO. AF_08/2015</t>
  </si>
  <si>
    <t>91532</t>
  </si>
  <si>
    <t>27 / 45</t>
  </si>
  <si>
    <t>COMPACTADOR DE SOLOS DE PERCURSAO (SOQUETE) COM MOTOR A GASOLINA 4 TEMPOS DE 4 HP (4 CV)</t>
  </si>
  <si>
    <t>13458</t>
  </si>
  <si>
    <t>COMPACTADOR DE SOLOS DE PERCUSSAO (SOQUETE) COM MOTOR A GASOLINA 4 TEMPOS, POTENCIA 4 CV - MANUTENCAO. AF_08/2015</t>
  </si>
  <si>
    <t>91531</t>
  </si>
  <si>
    <t>TANQUE DE ACO CARBONO NAO REVESTIDO, PARA TRANSPORTE DE AGUA COM CAPACIDADE DE 10 M3, COM BOMBA CENTRIFUGA POR TOMADA DE FORCA, VAZAO MAXIMA *75* M3/H (INCLUI MONTAGEM, NAO INCLUI CAMINHAO)</t>
  </si>
  <si>
    <t>37736</t>
  </si>
  <si>
    <t>CAMINHAO TRUCADO, PESO BRUTO TOTAL 23000 KG, CARGA UTIL MAXIMA 15378 KG, DISTANCIA ENTRE EIXOS 4,80 M, POTENCIA 326 CV (INCLUI CABINE E CHASSI, NAO INCLUI CARROCERIA)</t>
  </si>
  <si>
    <t>37758</t>
  </si>
  <si>
    <t>CAMINHAO PIPA 10.000 L TRUCADO, PESO BRUTO TOTAL 23.000 KG, CARGA UTIL MAXIMA 15.935 KG, DISTANCIA ENTRE EIXOS 4,8 M, POTENCIA 230 CV, INCLUSIVE TANQUE DE ACO PARA TRANSPORTE DE AGUA - MANUTENCAO. AF_</t>
  </si>
  <si>
    <t>5763</t>
  </si>
  <si>
    <t>CAMINHAO PIPA 10.000 L TRUCADO, PESO BRUTO TOTAL 23.000 KG, CARGA UTIL MAXIMA 15.935 KG, DISTANCIA ENTRE EIXOS 4,8 M, POTENCIA 230 CV, INCLUSIVE TANQUE DE ACO PARA TRANSPORTE DE AGUA - MATERIAIS NA OP</t>
  </si>
  <si>
    <t>53831</t>
  </si>
  <si>
    <t>CAMINHAO PIPA 10.000 L TRUCADO, PESO BRUTO TOTAL 23.000 KG, CARGA UTIL MAXIMA 15.935 KG, DISTANCIA ENTRE EIXOS 4,8 M, POTENCIA 230 CV, INCLUSIVE TANQUE DE ACO PARA TRANSPORTE DE AGUA - IMPOSTOS E SEGU</t>
  </si>
  <si>
    <t>91398</t>
  </si>
  <si>
    <t>CAMINHAO PIPA 10.000 L TRUCADO, PESO BRUTO TOTAL 23.000 KG, CARGA UTIL MAXIMA 15.935 KG, DISTANCIA ENTRE EIXOS 4,8 M, POTENCIA 230 CV, INCLUSIVE TANQUE DE ACO PARA TRANSPORTE DE AGUA - JUROS. AF_06/20</t>
  </si>
  <si>
    <t>91397</t>
  </si>
  <si>
    <t>CAMINHAO PIPA 10.000 L TRUCADO, PESO BRUTO TOTAL 23.000 KG, CARGA UTIL MAXIMA 15.935 KG, DISTANCIA ENTRE EIXOS 4,8 M, POTENCIA 230 CV, INCLUSIVE TANQUE DE ACO PARA TRANSPORTE DE AGUA - DEPRECIACAO. AF</t>
  </si>
  <si>
    <t>91396</t>
  </si>
  <si>
    <t>MOTORISTA DE CAMINHAO COM ENCARGOS COMPLEMENTARES</t>
  </si>
  <si>
    <t>88282</t>
  </si>
  <si>
    <t>26 / 45</t>
  </si>
  <si>
    <t>CAMINHAO PIPA 10.000 L TRUCADO, PESO BRUTO TOTAL 23.000 KG, CARGA UTIL MAXIMA 15.935 KG, DISTANCIA ENTRE EIXOS 4,8 M, POTENCIA 230 CV, INCLUSIVE TANQUE DE ACO PARA TRANSPORTE DE AGUA - CHP DIURNO. AF_</t>
  </si>
  <si>
    <t>5901</t>
  </si>
  <si>
    <t>MOTORISTA DE CAMINHAO</t>
  </si>
  <si>
    <t>4093</t>
  </si>
  <si>
    <t>CURSO DE CAPACITACAO PARA MOTORISTA DE CAMINHAO (ENCARGOS COMPLEMENTARES) - HORISTA</t>
  </si>
  <si>
    <t>95347</t>
  </si>
  <si>
    <t>88282/1</t>
  </si>
  <si>
    <t>25 / 45</t>
  </si>
  <si>
    <t>CAMINHAO PIPA 10.000 L TRUCADO, PESO BRUTO TOTAL 23.000 KG, CARGA UTIL MAXIMA 15.935 KG, DISTANCIA ENTRE EIXOS 4,8 M, POTENCIA 230 CV, INCLUSIVE TANQUE DE ACO PARA TRANSPORTE DE AGUA - CHI DIURNO. AF_</t>
  </si>
  <si>
    <t>5903</t>
  </si>
  <si>
    <t>REATERRO MANUAL DE VALAS COM COMPACTACAO MECANIZADA. AF_04/2016</t>
  </si>
  <si>
    <t>93382</t>
  </si>
  <si>
    <t>SOLDADOR</t>
  </si>
  <si>
    <t>6160</t>
  </si>
  <si>
    <t>CURSO DE CAPACITACAO PARA SOLDADOR (ENCARGOS COMPLEMENTARES) - HORISTA</t>
  </si>
  <si>
    <t>95379</t>
  </si>
  <si>
    <t>FERRAMENTAS - FAMILIA SOLDADOR - HORISTA (ENCARGOS COMPLEMENTARES - COLETADO CAIXA)</t>
  </si>
  <si>
    <t>43468</t>
  </si>
  <si>
    <t>EPI - FAMILIA SOLDADOR - HORISTA (ENCARGOS COMPLEMENTARES - COLETADO CAIXA)</t>
  </si>
  <si>
    <t>43492</t>
  </si>
  <si>
    <t>88317/1</t>
  </si>
  <si>
    <t>SOLDADOR COM ENCARGOS COMPLEMENTARES</t>
  </si>
  <si>
    <t>88317</t>
  </si>
  <si>
    <t>ELETRODO REVESTIDO AWS - E-6010, DIAMETRO IGUAL A 4,00 MM</t>
  </si>
  <si>
    <t>10998</t>
  </si>
  <si>
    <t>SOLDA DE TOPO EM CHAPA/PERFIL/TUBO DE ACO CHANFRADO, ESPESSURA=3/4</t>
  </si>
  <si>
    <t>98753</t>
  </si>
  <si>
    <t>24 / 45</t>
  </si>
  <si>
    <t>88315/1</t>
  </si>
  <si>
    <t>SERRALHEIRO</t>
  </si>
  <si>
    <t>6110</t>
  </si>
  <si>
    <t>CURSO DE CAPACITACAO PARA SERRALHEIRO (ENCARGOS COMPLEMENTARES) - HORISTA</t>
  </si>
  <si>
    <t>95377</t>
  </si>
  <si>
    <t>SERRALHEIRO COM ENCARGOS COMPLEMENTARES</t>
  </si>
  <si>
    <t>88315</t>
  </si>
  <si>
    <t>MO378000</t>
  </si>
  <si>
    <t>295314</t>
  </si>
  <si>
    <t>280006EC</t>
  </si>
  <si>
    <t>280006</t>
  </si>
  <si>
    <t>ARAME RECOZIDO NO. 18</t>
  </si>
  <si>
    <t>D00043</t>
  </si>
  <si>
    <t>ACO CA 50/60 -  PRECO MEDIO</t>
  </si>
  <si>
    <t>D00425</t>
  </si>
  <si>
    <t>CARPINTEIRO COM ENCARGOS COMPLEMENTARES</t>
  </si>
  <si>
    <t>280013</t>
  </si>
  <si>
    <t>DZ</t>
  </si>
  <si>
    <t>TABUA DE MADEIRA BRANCA 20 PLS</t>
  </si>
  <si>
    <t>D00016</t>
  </si>
  <si>
    <t>RIPAO EM MADEIRA DE LEI 2"X1" SERR.</t>
  </si>
  <si>
    <t>D00012</t>
  </si>
  <si>
    <t>PREGO 2"X11</t>
  </si>
  <si>
    <t>D00082</t>
  </si>
  <si>
    <t>PERNAMANCA 3" X 2" 20 PLS - MADEIRA BRANCA</t>
  </si>
  <si>
    <t>D00281</t>
  </si>
  <si>
    <t>23 / 45</t>
  </si>
  <si>
    <t>OPERADOR DE BETONEIRA /MISTURADOR</t>
  </si>
  <si>
    <t>MO376660</t>
  </si>
  <si>
    <t>CURSO DE CAPACITACAO PARA OPERADOR DE BETONEIRA ESTACIONARIA/MISTURADOR (ENCARGOS COMPLEMENTARES) - HORISTA</t>
  </si>
  <si>
    <t>295389</t>
  </si>
  <si>
    <t>EC434880</t>
  </si>
  <si>
    <t>EC434640</t>
  </si>
  <si>
    <t>280022EC</t>
  </si>
  <si>
    <t>CONCRETO C/ SEIXO FCK= 15 MPA (INCL. PREPARO E LANCAMENTO)</t>
  </si>
  <si>
    <t>50258</t>
  </si>
  <si>
    <t>CONCRETO ARMADO FCK=15 MPA C/FORMA MAD. BRANCA</t>
  </si>
  <si>
    <t>50681</t>
  </si>
  <si>
    <t>VEDAREBOCO REBOTEC 1L OU SIMILAR</t>
  </si>
  <si>
    <t>13729</t>
  </si>
  <si>
    <t>ARGAMASSA CIMENTO E AREIA TRACO (1:6) COM REBOTEC - 1 SACO CIMENTO 50KG / 6 PADIOLAS AREIA DIM. 0,35Z0,45X0,23M - CONFECCAO MECANICA E TRANSPORTE</t>
  </si>
  <si>
    <t>13025</t>
  </si>
  <si>
    <t>22 / 45</t>
  </si>
  <si>
    <t>CIMENTO QUEIMADO, REVESTIMENTO DECORATIVO.</t>
  </si>
  <si>
    <t>902141</t>
  </si>
  <si>
    <t>PRÓPRIA</t>
  </si>
  <si>
    <t>BETONEIRA CAPACIDADE NOMINAL DE 600 L, CAPACIDADE DE MISTURA 360 L, MOTOR ELETRICO TRIFASICO POTENCIA DE 4 CV, SEM CARREGADOR - JUROS. AF_11/2014</t>
  </si>
  <si>
    <t>89222</t>
  </si>
  <si>
    <t>BETONEIRA CAPACIDADE NOMINAL DE 600 L, CAPACIDADE DE MISTURA 360 L, MOTOR ELETRICO TRIFASICO POTENCIA DE 4 CV, SEM CARREGADOR - DEPRECIACAO. AF_11/2014</t>
  </si>
  <si>
    <t>89221</t>
  </si>
  <si>
    <t>BETONEIRA, CAPACIDADE NOMINAL 600 L, CAPACIDADE DE MISTURA  360L, MOTOR ELETRICO TRIFASICO 220/380V, POTENCIA 4CV, EXCLUSO CARREGADOR</t>
  </si>
  <si>
    <t>36397</t>
  </si>
  <si>
    <t>BETONEIRA CAPACIDADE NOMINAL DE 600 L, CAPACIDADE DE MISTURA 360 L, MOTOR ELETRICO TRIFASICO POTENCIA DE 4 CV, SEM CARREGADOR - MATERIAIS NA OPERACAO. AF_11/2014</t>
  </si>
  <si>
    <t>89224</t>
  </si>
  <si>
    <t>BETONEIRA CAPACIDADE NOMINAL DE 600 L, CAPACIDADE DE MISTURA 360 L, MOTOR ELETRICO TRIFASICO POTENCIA DE 4 CV, SEM CARREGADOR - MANUTENCAO.AF_11/2014</t>
  </si>
  <si>
    <t>89223</t>
  </si>
  <si>
    <t>21 / 45</t>
  </si>
  <si>
    <t>LASTRO DE CONCRETO MAGRO, APLICADO EM BLOCOS DE COROAMENTO OU SAPATAS, ESPESSURA DE 3 CM. AF_08/2017</t>
  </si>
  <si>
    <t>96617</t>
  </si>
  <si>
    <t>ESCAVACAO MANUAL ATE 1.50M DE PROFUNDIDADE</t>
  </si>
  <si>
    <t>30010</t>
  </si>
  <si>
    <t>EPI - FAMILIA PEDREIRO - HORISTA (ENCARGOS</t>
  </si>
  <si>
    <t>FERRAMENTAS - FAMILIA PEDREIRO - HORISTA</t>
  </si>
  <si>
    <t>ENCARGOS COMPLEMENTARES DE JARDINEIRO</t>
  </si>
  <si>
    <t>88441E</t>
  </si>
  <si>
    <t>JARDINEIRO</t>
  </si>
  <si>
    <t>44503</t>
  </si>
  <si>
    <t>CURSO DE CAPACITACAO PARA JARDINEIRO (ENCARGOS COMPLEMENTARES) - HORISTA</t>
  </si>
  <si>
    <t>95390</t>
  </si>
  <si>
    <t>25964</t>
  </si>
  <si>
    <t>JARDINEIRO COM ENCARGOS COMPLEMENTARES</t>
  </si>
  <si>
    <t>88441</t>
  </si>
  <si>
    <t>ESCAVACAO MANUAL DE VALAS. AF_03/2016</t>
  </si>
  <si>
    <t>93358</t>
  </si>
  <si>
    <t>JARDINEIRO HORISTA</t>
  </si>
  <si>
    <t>20 / 45</t>
  </si>
  <si>
    <t>88441/1</t>
  </si>
  <si>
    <t>GRAMA ESMERALDA OU SAO CARLOS OU CURITIBANA, EM PLACAS, SEM PLANTIO</t>
  </si>
  <si>
    <t>3322</t>
  </si>
  <si>
    <t>PLANTIO DE GRAMA ESMERALDA OU SAO CARLOS OU CURITIBANA, EM PLACAS. AF_05/2022</t>
  </si>
  <si>
    <t>103946</t>
  </si>
  <si>
    <t>VALE TRANSPORTE</t>
  </si>
  <si>
    <t>2378</t>
  </si>
  <si>
    <t>TALHADEIRA CHATA 10"</t>
  </si>
  <si>
    <t>4728</t>
  </si>
  <si>
    <t>SEGURO DE VIDA E ACIDENTE EM GRUPO</t>
  </si>
  <si>
    <t>10362</t>
  </si>
  <si>
    <t>REFEICAO - CAFE DA MANHA ( CAFE COM LEITE E DOIS PAES COM MANTEIGA)</t>
  </si>
  <si>
    <t>10761</t>
  </si>
  <si>
    <t>PROTETOR SOLAR FPS 30 COM 120ML</t>
  </si>
  <si>
    <t>10599</t>
  </si>
  <si>
    <t>PROTETOR AURICULAR</t>
  </si>
  <si>
    <t>10596</t>
  </si>
  <si>
    <t>PA QUADRADA</t>
  </si>
  <si>
    <t>10788</t>
  </si>
  <si>
    <t>PR</t>
  </si>
  <si>
    <t>OCULOS BRANCO PROTECAO</t>
  </si>
  <si>
    <t>1651</t>
  </si>
  <si>
    <t>MARRETA 1 KG COM CABO</t>
  </si>
  <si>
    <t>4729</t>
  </si>
  <si>
    <t>FARDAMENTO COM MANGAS CURTA</t>
  </si>
  <si>
    <t>941</t>
  </si>
  <si>
    <t>CJ</t>
  </si>
  <si>
    <t>EXAMES ADMISSIONAIS/DEMISSIONAIS (CHECKUP)</t>
  </si>
  <si>
    <t>10517</t>
  </si>
  <si>
    <t>CESTA BASICA</t>
  </si>
  <si>
    <t>10492</t>
  </si>
  <si>
    <t>ALMOCO (PARTICIPACAO DO EMPREGADOR)</t>
  </si>
  <si>
    <t>158</t>
  </si>
  <si>
    <t>CARRINHO DE MAO DE ACO CAPACIDADE 50 A 60 L, PNEU COM CAMARA</t>
  </si>
  <si>
    <t>2711</t>
  </si>
  <si>
    <t>PAR</t>
  </si>
  <si>
    <t>LUVA RASPA DE COURO, CANO CURTO (PUNHO *7* CM)</t>
  </si>
  <si>
    <t>12892</t>
  </si>
  <si>
    <t>CAPACETE DE SEGURANCA ABA FRONTAL COM SUSPENSAO DE POLIETILENO, SEM JUGULAR (CLASSE B)</t>
  </si>
  <si>
    <t>12895</t>
  </si>
  <si>
    <t>CAPA PARA CHUVA EM PVC COM FORRO DE POLIESTER, COM CAPUZ (AMARELA OU AZUL)</t>
  </si>
  <si>
    <t>12894</t>
  </si>
  <si>
    <t>BOTA DE SEGURANCA COM BIQUEIRA DE ACO E COLARINHO ACOLCHOADO</t>
  </si>
  <si>
    <t>12893</t>
  </si>
  <si>
    <t>SERRA MARMORE</t>
  </si>
  <si>
    <t>11247</t>
  </si>
  <si>
    <t>REGUA DE ALUMINIO C/ 2,00M (PARA PEDREIRO)</t>
  </si>
  <si>
    <t>10282</t>
  </si>
  <si>
    <t>PRUMO DE FACE</t>
  </si>
  <si>
    <t>10790</t>
  </si>
  <si>
    <t>NIVEL DE BOLHA DE MADEIRA</t>
  </si>
  <si>
    <t>10789</t>
  </si>
  <si>
    <t>MARTELO SEM UNHA</t>
  </si>
  <si>
    <t>11243</t>
  </si>
  <si>
    <t>MARTELO DE BORRACHA COM CABO</t>
  </si>
  <si>
    <t>11265</t>
  </si>
  <si>
    <t>MARRETA DE 1/2 KG COM CABO</t>
  </si>
  <si>
    <t>11264</t>
  </si>
  <si>
    <t>19 / 45</t>
  </si>
  <si>
    <t>ESCALA METRICA DE BAMBU</t>
  </si>
  <si>
    <t>11246</t>
  </si>
  <si>
    <t>DESEMPOLADEIRA DE MADEIRA 12X22</t>
  </si>
  <si>
    <t>11245</t>
  </si>
  <si>
    <t>DESEMPENADEIRA DE ACO LISA, CABO MADEIRA, REF:143, ATLAS OU SIMILAR</t>
  </si>
  <si>
    <t>4174</t>
  </si>
  <si>
    <t>COLHER DE PEDREIRO</t>
  </si>
  <si>
    <t>4722</t>
  </si>
  <si>
    <t>ENCARGOS COMPLEMENTARES - PEDREIRO</t>
  </si>
  <si>
    <t>10550</t>
  </si>
  <si>
    <t>PEDREIRO</t>
  </si>
  <si>
    <t>4750</t>
  </si>
  <si>
    <t>REJUNTE COLORIDO FLEXIVEL  PARA REVESTIMENTOS CERAMICOS</t>
  </si>
  <si>
    <t>2540</t>
  </si>
  <si>
    <t>PISO TATIL DIRECIONAL E/OU ALERTA, DE CONCRETO, NA COR NATURAL, DIM 25X25 CM  - PARA DEFICIENTE VISUAL</t>
  </si>
  <si>
    <t>9758</t>
  </si>
  <si>
    <t>ARGAMASSA INDUSTRIALIZADA VOTOMASSA AC-II, OU SIMILAR</t>
  </si>
  <si>
    <t>2684</t>
  </si>
  <si>
    <t>PISO TATIL DIRECIONAL E/OU ALERTA, DE CONCRETO, NA COR NATURAL, P/DEFICIENTES VISUAIS, DIMENSOES 25X25CM, APLICADO COM ARGAMASSA INDUSTRIALIZADA AC-II, REJUNTADO, EXCLUSIVE REGULARIZACAO DE BASE</t>
  </si>
  <si>
    <t>9418</t>
  </si>
  <si>
    <t>AJUDANTE ESPECIALIZADO</t>
  </si>
  <si>
    <t>242</t>
  </si>
  <si>
    <t>CURSO DE CAPACITACAO PARA AJUDANTE ESPECIALIZADO (ENCARGOS COMPLEMENTARES) - HORISTA</t>
  </si>
  <si>
    <t>95313</t>
  </si>
  <si>
    <t>FERRAMENTAS - FAMILIA SERVENTE - HORISTA (ENCARGOS COMPLEMENTARES - COLETADO CAIXA)</t>
  </si>
  <si>
    <t>43467</t>
  </si>
  <si>
    <t>EPI - FAMILIA SERVENTE - HORISTA (ENCARGOS COMPLEMENTARES - COLETADO CAIXA)</t>
  </si>
  <si>
    <t>43491</t>
  </si>
  <si>
    <t>88243/1</t>
  </si>
  <si>
    <t>MAQUINA EXTRUSORA DE CONCRETO PARA GUIAS E SARJETAS, MOTOR A DIESEL, POTENCIA 14 CV - JUROS. AF_12/2015</t>
  </si>
  <si>
    <t>92957</t>
  </si>
  <si>
    <t>MAQUINA EXTRUSORA DE CONCRETO PARA GUIAS E SARJETAS, MOTOR A DIESEL, POTENCIA 14 CV - DEPRECIACAO. AF_12/2015</t>
  </si>
  <si>
    <t>92956</t>
  </si>
  <si>
    <t>MAQUINA EXTRUSORA DE CONCRETO PARA GUIAS E SARJETAS, MOTOR A DIESEL, POTENCIA 14 CV - CHI DIURNO. AF_12/2015</t>
  </si>
  <si>
    <t>92961</t>
  </si>
  <si>
    <t>18 / 45</t>
  </si>
  <si>
    <t>MAQUINA EXTRUSORA DE CONCRETO PARA GUIAS E SARJETAS, MOTOR A DIESEL, POTENCIA 14 CV - MATERIAIS NA OPERACAO. AF_12/2015</t>
  </si>
  <si>
    <t>92959</t>
  </si>
  <si>
    <t>MAQUINA EXTRUSORA DE CONCRETO PARA GUIAS E SARJETAS, COM MOTOR A DIESEL DE 14 CV</t>
  </si>
  <si>
    <t>13836</t>
  </si>
  <si>
    <t>MAQUINA EXTRUSORA DE CONCRETO PARA GUIAS E SARJETAS, MOTOR A DIESEL, POTENCIA 14 CV - MANUTENCAO. AF_12/2015</t>
  </si>
  <si>
    <t>92958</t>
  </si>
  <si>
    <t>MAQUINA EXTRUSORA DE CONCRETO PARA GUIAS E SARJETAS, MOTOR A DIESEL, POTENCIA 14 CV - CHP DIURNO. AF_12/2015</t>
  </si>
  <si>
    <t>92960</t>
  </si>
  <si>
    <t>ARGAMASSA TRACO 1:4 (CIMENTO E AREIA MEDIA), PREPARO MANUAL. AF_08/2014</t>
  </si>
  <si>
    <t>88631</t>
  </si>
  <si>
    <t>BETONEIRA CAPACIDADE NOMINAL DE 400 L, CAPACIDADE DE MISTURA 310 L, MOTOR ELETRICO TRIFASICO POTENCIA DE 2 HP, SEM CARREGADOR - MATERIAIS NA OPERACAO. AF_10/2014</t>
  </si>
  <si>
    <t>88829</t>
  </si>
  <si>
    <t>BETONEIRA CAPACIDADE NOMINAL 400 L, CAPACIDADE DE MISTURA  280 L, MOTOR ELETRICO TRIFASICO 220/380 V POTENCIA 2 CV, SEM CARREGADOR</t>
  </si>
  <si>
    <t>10535</t>
  </si>
  <si>
    <t>BETONEIRA CAPACIDADE NOMINAL DE 400 L, CAPACIDADE DE MISTURA 310 L, MOTOR ELETRICO TRIFASICO POTENCIA DE 2 HP, SEM CARREGADOR - MANUTENCAO.AF_10/2014</t>
  </si>
  <si>
    <t>88828</t>
  </si>
  <si>
    <t>17 / 45</t>
  </si>
  <si>
    <t>BETONEIRA CAPACIDADE NOMINAL DE 400 L, CAPACIDADE DE MISTURA 310 L, MOTOR ELETRICO TRIFASICO POTENCIA DE 2 HP, SEM CARREGADOR - JUROS. AF_10/2014</t>
  </si>
  <si>
    <t>88827</t>
  </si>
  <si>
    <t>BETONEIRA CAPACIDADE NOMINAL DE 400 L, CAPACIDADE DE MISTURA 310 L, MOTOR ELETRICO TRIFASICO POTENCIA DE 2 HP, SEM CARREGADOR - DEPRECIACAO. AF_10/2014</t>
  </si>
  <si>
    <t>88826</t>
  </si>
  <si>
    <t>OPERADOR DE BETONEIRA ESTACIONARIA/MISTURADOR</t>
  </si>
  <si>
    <t>37666</t>
  </si>
  <si>
    <t>95389</t>
  </si>
  <si>
    <t>88377/1</t>
  </si>
  <si>
    <t>16 / 45</t>
  </si>
  <si>
    <t>CONCRETO FCK = 20MPA, TRACO 1:2,7:3 (CIMENTO/ AREIA MEDIA/ BRITA 1)  - PREPARO MECANICO COM BETONEIRA 400 L. AF_07/2016</t>
  </si>
  <si>
    <t>94964</t>
  </si>
  <si>
    <t>CURSO DE CAPACITACAO PARA PEDREIRO (ENCARGOS COMPLEMENTARES) - HORISTA</t>
  </si>
  <si>
    <t>95371</t>
  </si>
  <si>
    <t>88309/1</t>
  </si>
  <si>
    <t>ENCARGOS COMPLEMENTARES DE PEDREIRO</t>
  </si>
  <si>
    <t>88309E</t>
  </si>
  <si>
    <t>15 / 45</t>
  </si>
  <si>
    <t>CURSO DE CAPACITACAO PARA SERVENTE (ENCARGOS COMPLEMENTARES) - HORISTA</t>
  </si>
  <si>
    <t>95378</t>
  </si>
  <si>
    <t>EPI - FAMILIA SERVENTE - HORISTA (ENCARGOS</t>
  </si>
  <si>
    <t>FERRAMENTAS - FAMILIA SERVENTE - HORISTA</t>
  </si>
  <si>
    <t>ENCARGOS COMPLEMENTARES DE SERVENTE</t>
  </si>
  <si>
    <t>88316E</t>
  </si>
  <si>
    <t>ENCARGOS COMPLEMENTARES DE CALCETEIRO</t>
  </si>
  <si>
    <t>88260E</t>
  </si>
  <si>
    <t>CALCETEIRO</t>
  </si>
  <si>
    <t>4759</t>
  </si>
  <si>
    <t>CURSO DE CAPACITACAO PARA CALCETEIRO (ENCARGOS COMPLEMENTARES) - HORISTA</t>
  </si>
  <si>
    <t>95328</t>
  </si>
  <si>
    <t>CALCETEIRO COM ENCARGOS COMPLEMENTARES</t>
  </si>
  <si>
    <t>88260</t>
  </si>
  <si>
    <t>280023EC</t>
  </si>
  <si>
    <t>MO475000</t>
  </si>
  <si>
    <t>295371</t>
  </si>
  <si>
    <t>14 / 45</t>
  </si>
  <si>
    <t>CARPINTEIRO</t>
  </si>
  <si>
    <t>MO121400</t>
  </si>
  <si>
    <t>CURSO DE CAPACITACAO PARA CARPINTEIRO (ENCARGOS COMPLEMENTARES) - HORISTA</t>
  </si>
  <si>
    <t>295329</t>
  </si>
  <si>
    <t>EC434830</t>
  </si>
  <si>
    <t>EC434590</t>
  </si>
  <si>
    <t>280013EC</t>
  </si>
  <si>
    <t>EC434910</t>
  </si>
  <si>
    <t>EC434670</t>
  </si>
  <si>
    <t>280026EC</t>
  </si>
  <si>
    <t>MO611100</t>
  </si>
  <si>
    <t>295378</t>
  </si>
  <si>
    <t>13 / 45</t>
  </si>
  <si>
    <t>CARPINTEIRO DE FORMAS</t>
  </si>
  <si>
    <t>1213</t>
  </si>
  <si>
    <t>CURSO DE CAPACITACAO PARA CARPINTEIRO DE FORMAS (ENCARGOS COMPLEMENTARES) - HORISTA</t>
  </si>
  <si>
    <t>95330</t>
  </si>
  <si>
    <t>88262/1</t>
  </si>
  <si>
    <t>88316/1</t>
  </si>
  <si>
    <t>PINTOR</t>
  </si>
  <si>
    <t>4783</t>
  </si>
  <si>
    <t>CURSO DE CAPACITACAO PARA PINTOR (ENCARGOS COMPLEMENTARES) - HORISTA</t>
  </si>
  <si>
    <t>95372</t>
  </si>
  <si>
    <t>FERRAMENTAS - FAMILIA PINTOR - HORISTA (ENCARGOS COMPLEMENTARES - COLETADO CAIXA)</t>
  </si>
  <si>
    <t>43466</t>
  </si>
  <si>
    <t>EPI - FAMILIA PINTOR - HORISTA (ENCARGOS COMPLEMENTARES - COLETADO CAIXA)</t>
  </si>
  <si>
    <t>43490</t>
  </si>
  <si>
    <t>12 / 45</t>
  </si>
  <si>
    <t>88310/1</t>
  </si>
  <si>
    <t>IMUNIZANTE PARA MADEIRA, INCOLOR</t>
  </si>
  <si>
    <t>7340</t>
  </si>
  <si>
    <t>PINTURA IMUNIZANTE PARA MADEIRA, 2 DEMAOS. AF_01/2021</t>
  </si>
  <si>
    <t>102234</t>
  </si>
  <si>
    <t>ENCARREGADO GERAL DE OBRAS</t>
  </si>
  <si>
    <t>4083</t>
  </si>
  <si>
    <t>CURSO DE CAPACITACAO PARA ENCARREGADO GERAL (ENCARGOS COMPLEMENTARES) - HORISTA</t>
  </si>
  <si>
    <t>95401</t>
  </si>
  <si>
    <t>FERRAMENTAS - FAMILIA ENCARREGADO GERAL - HORISTA (ENCARGOS COMPLEMENTARES - COLETADO CAIXA)</t>
  </si>
  <si>
    <t>43463</t>
  </si>
  <si>
    <t>EPI - FAMILIA ENCARREGADO GERAL - HORISTA (ENCARGOS COMPLEMENTARES - COLETADO CAIXA)</t>
  </si>
  <si>
    <t>43487</t>
  </si>
  <si>
    <t>90776/1</t>
  </si>
  <si>
    <t>ENCARREGADO GERAL COM ENCARGOS COMPLEMENTARES</t>
  </si>
  <si>
    <t>90776</t>
  </si>
  <si>
    <t>ENGENHEIRO CIVIL DE OBRA JUNIOR</t>
  </si>
  <si>
    <t>2706</t>
  </si>
  <si>
    <t>CURSO DE CAPACITACAO PARA ENGENHEIRO CIVIL DE OBRA JUNIOR (ENCARGOS COMPLEMENTARES) - HORISTA</t>
  </si>
  <si>
    <t>95402</t>
  </si>
  <si>
    <t>FERRAMENTAS - FAMILIA ENGENHEIRO CIVIL - HORISTA (ENCARGOS COMPLEMENTARES - COLETADO CAIXA)</t>
  </si>
  <si>
    <t>43462</t>
  </si>
  <si>
    <t>EPI - FAMILIA ENGENHEIRO CIVIL - HORISTA (ENCARGOS COMPLEMENTARES - COLETADO CAIXA)</t>
  </si>
  <si>
    <t>43486</t>
  </si>
  <si>
    <t>EXAMES MEDICOS, SEGURO,FERRAMENTAS E EPI</t>
  </si>
  <si>
    <t>90777/1</t>
  </si>
  <si>
    <t>11 / 45</t>
  </si>
  <si>
    <t>ENGENHEIRO CIVIL DE OBRA JUNIOR COM ENCARGOS COMPLEMENTARES</t>
  </si>
  <si>
    <t>90777</t>
  </si>
  <si>
    <t>902121</t>
  </si>
  <si>
    <t>SUPRESSOR DE TRANSIENTES TIPO VARISTOR 20KA-175V.</t>
  </si>
  <si>
    <t>E00760</t>
  </si>
  <si>
    <t>171419</t>
  </si>
  <si>
    <t>INTERRUPTOR DIFERENCIAL RESIDUAL DR-4P-100A - 30MA</t>
  </si>
  <si>
    <t>901316</t>
  </si>
  <si>
    <t>COTAÇÃO</t>
  </si>
  <si>
    <t>INTERRUPTOR DIFERENCIAL RESIDUAL DR-4P-100A - 30MA - FORNECIMENTO E INSTALACAO</t>
  </si>
  <si>
    <t>902122</t>
  </si>
  <si>
    <t>DISJUNTOR TIPO DIN/IEC, BIPOLAR 40 ATE 50A</t>
  </si>
  <si>
    <t>34623</t>
  </si>
  <si>
    <t>TERMINAL A COMPRESSAO EM COBRE ESTANHADO PARA CABO 10 MM2, 1 FURO E 1 COMPRESSAO, PARA PARAFUSO DE FIXACAO M6</t>
  </si>
  <si>
    <t>1574</t>
  </si>
  <si>
    <t>93665</t>
  </si>
  <si>
    <t>DISJUNTOR TIPO DIN/IEC, BIPOLAR DE 6 ATE 32A</t>
  </si>
  <si>
    <t>34616</t>
  </si>
  <si>
    <t>TERMINAL A COMPRESSAO EM COBRE ESTANHADO PARA CABO 2,5 MM2, 1 FURO E 1 COMPRESSAO, PARA PARAFUSO DE FIXACAO M5</t>
  </si>
  <si>
    <t>1570</t>
  </si>
  <si>
    <t>93661</t>
  </si>
  <si>
    <t>93660</t>
  </si>
  <si>
    <t>QUADRO DE DISTRIBUICAO DE ENERGIA EM CHAPA DE ACO GALVANIZADO, DE EMBUTIR, COM BARRAMENTO BIFASICO, PARA 24 DISJUNTORES DIN 100A.</t>
  </si>
  <si>
    <t>901317</t>
  </si>
  <si>
    <t>10 / 45</t>
  </si>
  <si>
    <t>QUADRO DE DISTRIBUICAO DE ENERGIA EM CHAPA DE ACO GALVANIZADO, DE EMBUTIR, COM BARRAMENTO BIFASICO, PARA 24 DISJUNTORES DIN 100A - FORNECIMENTO E INSTALACAO</t>
  </si>
  <si>
    <t>902127</t>
  </si>
  <si>
    <t>CAIXA PARA MEDIDOR POLIFASICO, EM POLICARBONATO (TERMOPLASTICO), COM DISJUNTOR</t>
  </si>
  <si>
    <t>39809</t>
  </si>
  <si>
    <t>BUCHA DE NYLON SEM ABA S6, COM PARAFUSO DE 4,20 X 40 MM EM ACO ZINCADO COM ROSCA SOBERBA, CABECA CHATA E FENDA PHILLIPS</t>
  </si>
  <si>
    <t>11950</t>
  </si>
  <si>
    <t>CAIXA PARA MEDIDOR POLIFASICO INCLUINDO ACESSORIOS DE FIXACAO - FORNECIMENTO E INSTALACAO</t>
  </si>
  <si>
    <t>902128</t>
  </si>
  <si>
    <t>180414</t>
  </si>
  <si>
    <t>CABO DE COBRE NU 10MM2</t>
  </si>
  <si>
    <t>901318</t>
  </si>
  <si>
    <t>CABO DE COBRE NU 10MM² - FORNECIMENTO E INSTALACAO</t>
  </si>
  <si>
    <t>902129</t>
  </si>
  <si>
    <t>CABO DE COBRE, FLEXIVEL, CLASSE 4 OU 5, ISOLACAO EM PVC/A, ANTICHAMA BWF-B, COBERTURA PVC-ST1, ANTICHAMA BWF-B, 1 CONDUTOR, 0,6/1 KV, SECAO NOMINAL 10 MM2</t>
  </si>
  <si>
    <t>1020</t>
  </si>
  <si>
    <t>101560</t>
  </si>
  <si>
    <t>CABO DE COBRE, FLEXIVEL, CLASSE 4 OU 5, ISOLACAO EM PVC/A, ANTICHAMA BWF-B, 1 CONDUTOR, 450/750 V, SECAO NOMINAL 10 MM2</t>
  </si>
  <si>
    <t>980</t>
  </si>
  <si>
    <t>91932</t>
  </si>
  <si>
    <t>CABO DE COBRE, FLEXIVEL, CLASSE 4 OU 5, ISOLACAO EM PVC/A, ANTICHAMA BWF-B, 1 CONDUTOR, 450/750 V, SECAO NOMINAL 4 MM2</t>
  </si>
  <si>
    <t>981</t>
  </si>
  <si>
    <t>91928</t>
  </si>
  <si>
    <t>9 / 45</t>
  </si>
  <si>
    <t>LUVA P/ ELET. PVC DE 1 1/4" (IE)</t>
  </si>
  <si>
    <t>E00606</t>
  </si>
  <si>
    <t>171048</t>
  </si>
  <si>
    <t>LUVA P/ ELET. FºGº DE 1 1/4" (IE)</t>
  </si>
  <si>
    <t>E00291</t>
  </si>
  <si>
    <t>171340</t>
  </si>
  <si>
    <t>CURVA 90° P/ ELET PVC 1 1/4" (IE)</t>
  </si>
  <si>
    <t>E00527</t>
  </si>
  <si>
    <t>171267</t>
  </si>
  <si>
    <t>CURVA 90º P/ ELET. FºGº 1 1/4" (IE)</t>
  </si>
  <si>
    <t>E00292</t>
  </si>
  <si>
    <t>171347</t>
  </si>
  <si>
    <t>DUTO PEAD FLEXIVEL PAREDE SIMPLES, CORRUGACAO HELICOIDAL, COR PRETA, SEM ROSCA, DE 1", PARA CABEAMENTO SUBTERRANEO (NBR 15715)</t>
  </si>
  <si>
    <t>901319</t>
  </si>
  <si>
    <t>ELETRODUTO FLEXIVEL CORRUGADO, PEAD, DN 40 MM (3/4"), PARA CIRCUITOS TERMINAIS, INSTALADO EM PAREDE - FORNECIMENTO E INSTALACAO.</t>
  </si>
  <si>
    <t>902130</t>
  </si>
  <si>
    <t>ELETRODUTO FLEXIVEL CORRUGADO, PEAD, DN 40 MM (1"), PARA CIRCUITOS TERMINAIS, INSTALADO EM PAREDE - FORNECIMENTO E INSTALACAO.</t>
  </si>
  <si>
    <t>902131</t>
  </si>
  <si>
    <t>ELETRODUTO PEAD FLEXIVEL CORRUGADO, COR PRETA, SEM ROSCA, DE 1 1/4",  PARA CABEAMENTO SUBTERRANEO (NBR 15715)</t>
  </si>
  <si>
    <t>39247</t>
  </si>
  <si>
    <t>91860</t>
  </si>
  <si>
    <t>ELETRODUTO EM PVC DE 1 1/4"</t>
  </si>
  <si>
    <t>E00295</t>
  </si>
  <si>
    <t>8 / 45</t>
  </si>
  <si>
    <t>170632</t>
  </si>
  <si>
    <t>ELETRODUTO - FERRO GALVANIZADO 1 1/4"</t>
  </si>
  <si>
    <t>E00268</t>
  </si>
  <si>
    <t>171018</t>
  </si>
  <si>
    <t>CONECTOR PARA HASTE DE ATERRAMENTO DE 5/8"</t>
  </si>
  <si>
    <t>E00503</t>
  </si>
  <si>
    <t>171110</t>
  </si>
  <si>
    <t>HASTE DE ACO COBREADA 5/8"X2,40M C/ CONECTOR</t>
  </si>
  <si>
    <t>E00558</t>
  </si>
  <si>
    <t>171164</t>
  </si>
  <si>
    <t>TAMPA DE FERRO FUNDIDO, DE CHAO PASSAGEM ARTICULADO, Ø32CM</t>
  </si>
  <si>
    <t>901321</t>
  </si>
  <si>
    <t>CAIXA DE INSPECAO PARA ATERRAMENTO OU OUTRO USO, EM PVC, DN = 300 X 600 MM</t>
  </si>
  <si>
    <t>41476</t>
  </si>
  <si>
    <t>CAIXA DE INSPECAO DE PVC P/ ATERRAMENTO Ø30X60CM, C/ TAMPA DE FERRO FUNDIDO - FORNECIMENTO E INSTALACAO</t>
  </si>
  <si>
    <t>902133</t>
  </si>
  <si>
    <t>LUMINARIA LED REFLETOR RETANGULAR BIVOLT, LUZ COLORIDO, 50 W</t>
  </si>
  <si>
    <t>901322</t>
  </si>
  <si>
    <t>CENTO</t>
  </si>
  <si>
    <t>PARAFUSO, COMUM, ASTM A307, SEXTAVADO, DIAMETRO 1/2 (12,7 MM)</t>
  </si>
  <si>
    <t>40549</t>
  </si>
  <si>
    <t>CONECTOR DE ALUMINIO TIPO PRENSA CABO, BITOLA 1/2", PARA CABOS DE DIAMETRO DE 12,5 A 15 MM</t>
  </si>
  <si>
    <t>1598</t>
  </si>
  <si>
    <t>CADEADO SIMPLES/COMUM, EM LATAO MACICO CROMADO, LARGURA DE 25 MM,  HASTE DE ACO TEMPERADO, CEMENTADO (NAO LONGA), INCLUI 2 CHAVES</t>
  </si>
  <si>
    <t>5090</t>
  </si>
  <si>
    <t>FORNECIMENTO E INSTALACAO DE REFLETOR DE LED RGB 50 W COM CAIXA DE CONCRETO E FUNDO DE BRITA EMBUTIDO NO PISO, FECHADO COM GRADE.</t>
  </si>
  <si>
    <t>902135</t>
  </si>
  <si>
    <t>7 / 45</t>
  </si>
  <si>
    <t>LUMINARIA DE LED PARA ILUMINACAO PUBLICA, DE 138 W ATE 180 W, INVOLUCRO EM ALUMINIO OU ACO INOX</t>
  </si>
  <si>
    <t>42247</t>
  </si>
  <si>
    <t>CHAPA DE ACO GROSSA, SAE 1020, BITOLA 1/4", E = 6,35 MM (49,85 KG/M2)</t>
  </si>
  <si>
    <t>40425</t>
  </si>
  <si>
    <t>CHUMBADOR DE ACO, 1" X 600 MM, PARA POSTES DE ACO COM BASE, INCLUSO PORCA E ARRUELA</t>
  </si>
  <si>
    <t>39746</t>
  </si>
  <si>
    <t>POSTE CONICO CONTINUO EM ACO GALVANIZADO, CURVO, BRACO SIMPLES, FLANGEADO, H = 7 M, DIAMETRO INFERIOR = *125* MM</t>
  </si>
  <si>
    <t>5052</t>
  </si>
  <si>
    <t>ELETRODO REVESTIDO AWS - E6013, DIAMETRO IGUAL A 4,00 MM</t>
  </si>
  <si>
    <t>10999</t>
  </si>
  <si>
    <t>CHAPA DE ACO GALVANIZADA BITOLA GSG 14, E = 1,95 MM (15,60 KG/M2)</t>
  </si>
  <si>
    <t>11026</t>
  </si>
  <si>
    <t>CABO DE COBRE, FLEXIVEL, CLASSE 4 OU 5, ISOLACAO EM PVC/A, ANTICHAMA BWF-B, 1 CONDUTOR, 450/750 V, SECAO NOMINAL 6 MM2</t>
  </si>
  <si>
    <t>982</t>
  </si>
  <si>
    <t>BRACO P/ LUMINARIA PUBLICA 1 X 1,50M ROMAGNOLE OU EQUIV</t>
  </si>
  <si>
    <t>2512</t>
  </si>
  <si>
    <t>FORNECIMENTO E INSTALACAO DE POSTE EM ACO GALVANIZADO CURVO H= 7M, COM 2 PETALAS EM TUBO DE ACO GALV. E LUMINARIA PUBLICA EM LED 150W, BRANCO FRIO. ACABAMENTO EM PINTURA DE FUNDO E ACABAMENTO EM ESMALTE SINTETICO.</t>
  </si>
  <si>
    <t>902136</t>
  </si>
  <si>
    <t>PLACA DE INAUGURACAO METALICA, *40* CM X *60* CM</t>
  </si>
  <si>
    <t>10848</t>
  </si>
  <si>
    <t>PLACA DE INAUGURACAO METALICA, *40* CM X *60* CM - FORNECIMENTO E INSTALACAO</t>
  </si>
  <si>
    <t>902137</t>
  </si>
  <si>
    <t>MUDA DE ARBUSTO FLORIFERO, CLUSIA/GARDENIA/MOREIA BRANCA/ AZALEIA OU EQUIVALENTE DA REGIAO, H= *50 A 70* CM</t>
  </si>
  <si>
    <t>10826</t>
  </si>
  <si>
    <t>TERRA PRETA VEGETAL</t>
  </si>
  <si>
    <t>J00008</t>
  </si>
  <si>
    <t>UNU</t>
  </si>
  <si>
    <t>EXECUCAO DE BANCO COM FLOREIRAS, COMPOSTA POR PAREDES EM CONCRETO ARMADO, IMPERMEABILIZADO, ACABAMENTO EXTERNO EM CIMENTO QUEIMADO, INCLUSO FUNDACAO EM CONCRETO CICLOPICO, BRITA Nº1 PARA DRENAGEM, ATERRO EM TERRA PRETA VEGETAL E MUDAS DE ARBUSTO FLORIFERO</t>
  </si>
  <si>
    <t>902138</t>
  </si>
  <si>
    <t>6 / 45</t>
  </si>
  <si>
    <t>BALIZADOR LUMINARIA LED, EMBUTIDO NO CHAO JARDIM 30W, LUZ BRANCO QUENTE</t>
  </si>
  <si>
    <t>901327</t>
  </si>
  <si>
    <t>LUMINARIA CANALETA DE LED, USO EXTERNO, IP-67 + FITA LED 10W/M - COM FONTE (3 METROS)</t>
  </si>
  <si>
    <t>901326</t>
  </si>
  <si>
    <t>902147</t>
  </si>
  <si>
    <t>260278</t>
  </si>
  <si>
    <t>FORNECIMENTO E INSTALACAO DE CARROCEL DE 6 LUGARES, ACABAMENTO EM ESMALTE SINTETICO, INCLUSO BLOCOS DE FUNDACAO EM CONCRETO CICLOPICO</t>
  </si>
  <si>
    <t>901325</t>
  </si>
  <si>
    <t>FORNECIMENTO E INSTALACAO DE CARROSSEL DE 6 LUGARES, ACABAMENTO EM ESMALTE SINTETICO, INCLUSO BLOCOS DE FUNDACAO EM CONCRETO CICLOPICO</t>
  </si>
  <si>
    <t>902148</t>
  </si>
  <si>
    <t>TABUA NAO APARELHADA *2,5 X 15* CM, EM MACARANDUBA, ANGELIM OU EQUIVALENTE DA REGIAO - BRUTA</t>
  </si>
  <si>
    <t>43614</t>
  </si>
  <si>
    <t>PREGO DE ACO POLIDO COM CABECA 17 X 21 (2 X 11)</t>
  </si>
  <si>
    <t>5068</t>
  </si>
  <si>
    <t>MADEIRA ROLICA TRATADA, EUCALIPTO OU EQUIVALENTE DA REGIAO, H = 3 M, D = 12 A 15 CM</t>
  </si>
  <si>
    <t>4115</t>
  </si>
  <si>
    <t>CAIBRO DE MADEIRA NAO APARELHADA *5 X 6* CM, MACARANDUBA, ANGELIM OU EQUIVALENTE DA REGIAO</t>
  </si>
  <si>
    <t>4430</t>
  </si>
  <si>
    <t>PRANCHAO DE MADEIRA APARELHADA *8 X 30* CM, MACARANDUBA, ANGELIM OU EQUIVALENTE DA REGIAO</t>
  </si>
  <si>
    <t>20208</t>
  </si>
  <si>
    <t>PARAFUSO C/ PORCAS PARA FLANGES DN 20 X 90</t>
  </si>
  <si>
    <t>I4242</t>
  </si>
  <si>
    <t>SEINFRA</t>
  </si>
  <si>
    <t>FORNECIMENTO E INSTALACAO DE BRINQUEDO PARA PLAYGROUND TIPO CASTELO, COMPOSTO POR 1 ESCADA EM MADEIRA, 1 ESCORREGA EM PRANCHA DE MADEIRA - INCLUSIVE BLOCOS EM CONCRETO CICLOPICO, LIXAMENTO DA MADEIRA E ACABAMENTO EM PINTURA VERNIZ INCOLOR</t>
  </si>
  <si>
    <t>902146</t>
  </si>
  <si>
    <t>5 / 45</t>
  </si>
  <si>
    <t>TUBO METALON 200X200X1,5MM (CHAPA 16)</t>
  </si>
  <si>
    <t>901323</t>
  </si>
  <si>
    <t>PERFIL ACO, U DOBRADO DE CHAPA - UDC SIMPLES - 100 X 40 X 3 MM (4.01 KG/M)</t>
  </si>
  <si>
    <t>10744</t>
  </si>
  <si>
    <t>PECA DE MADEIRA APARELHADA *7,5 X 7,5* CM (3 X 3 ") MACARANDUBA, ANGELIM OU EQUIVALENTE DA REGIAO</t>
  </si>
  <si>
    <t>20209</t>
  </si>
  <si>
    <t>CHAPA DE ACO GROSSA, ASTM A36, E = 3/8 " (9,53 MM) 74,69 KG/M2</t>
  </si>
  <si>
    <t>1332</t>
  </si>
  <si>
    <t>CHAPA DE ACO FINA A QUENTE BITOLA MSG 18, E = 1,20 MM (9,60 KG/M2)</t>
  </si>
  <si>
    <t>1323</t>
  </si>
  <si>
    <t>CANTONEIRA ACO ABAS IGUAIS (QUALQUER BITOLA), ESPESSURA ENTRE 1/8" E 1/4"</t>
  </si>
  <si>
    <t>4777</t>
  </si>
  <si>
    <t>TELA MOEDA</t>
  </si>
  <si>
    <t>D00411</t>
  </si>
  <si>
    <t>BARRA ROSQUEADA (3M) 3/8"</t>
  </si>
  <si>
    <t>E00388</t>
  </si>
  <si>
    <t>FORNECIMENTO E INSTALACAO DE LIXEIRA COM PERFIL "U" ESTRUTURAL 100X40MM, CESTO EM TELA MOEDA E CHAPA METALICA Nº18 E ACABAMENTOS LATERAIS EM RIPA EM MADEIRA 10X2, INCLUINDO BLOCO DE FUNDACAO EM CONCRETO CICLOPICO, PINTURAS EM ESMALTE SINTETICO E ANTIFERRUGINOSA, E ACESSORIOS E FIXACAO</t>
  </si>
  <si>
    <t>902144</t>
  </si>
  <si>
    <t>CAL HIDRATADA PARA PINTURA</t>
  </si>
  <si>
    <t>11161</t>
  </si>
  <si>
    <t>102498</t>
  </si>
  <si>
    <t>BANCO CURVO EM CONCRETO ARMADO 15 MPA, ACABAMENTO EM CIMENTADO QUEIMADO, MEDINDO 4,70 X 0,50M, ESP. = 10 CM COM H=0,45M DO PISO PRONTO</t>
  </si>
  <si>
    <t>902143</t>
  </si>
  <si>
    <t>BANCO CURVO EM CONCRETO ARMADO 15 MPA, ACABAMENTO EM CIMENTADO QUEIMADO, MEDINDO 5,45 X 0,50M, ESP. = 10 CM COM H=0,45M DO PISO PRONTO</t>
  </si>
  <si>
    <t>902142</t>
  </si>
  <si>
    <t>BANCO CURVO EM CONCRETO ARMADO 15 MPA, ACABAMENTO EM CIMENTADO QUEIMADO, MEDINDO 6,95 X 0,50M, ESP. = 10 CM COM H=0,45M DO PISO PRONTO</t>
  </si>
  <si>
    <t>902140</t>
  </si>
  <si>
    <t>4 / 45</t>
  </si>
  <si>
    <t>LIMITADOR DE GRAMA 12CM</t>
  </si>
  <si>
    <t>901196</t>
  </si>
  <si>
    <t>LIMITADOR DE GRAMA - FORNECIMENTO E INSTALACAO</t>
  </si>
  <si>
    <t>901989</t>
  </si>
  <si>
    <t>MUDA DE PENICILINA</t>
  </si>
  <si>
    <t>901195</t>
  </si>
  <si>
    <t>FORNECIMENTO E INSTALACAO MUDA DE PENICILINA</t>
  </si>
  <si>
    <t>902139</t>
  </si>
  <si>
    <t>MUDA DIANELLA</t>
  </si>
  <si>
    <t>901320</t>
  </si>
  <si>
    <t>902134</t>
  </si>
  <si>
    <t>FERTILIZANTE ORGANICO COMPOSTO, CLASSE A</t>
  </si>
  <si>
    <t>38125</t>
  </si>
  <si>
    <t>FERTILIZANTE NPK - 4: 14: 8</t>
  </si>
  <si>
    <t>3123</t>
  </si>
  <si>
    <t>98520</t>
  </si>
  <si>
    <t>TERRA VEGETAL (GRANEL)</t>
  </si>
  <si>
    <t>7253</t>
  </si>
  <si>
    <t>PLANTIO DE GRAMA (INCL. TERRA PRETA)</t>
  </si>
  <si>
    <t>902132</t>
  </si>
  <si>
    <t>902126</t>
  </si>
  <si>
    <t>CONCRETO USINADO BOMBEAVEL, CLASSE DE RESISTENCIA C20, COM BRITA 0 E 1, SLUMP = 100 +/- 20 MM, EXCLUI SERVICO DE BOMBEAMENTO (NBR 8953)</t>
  </si>
  <si>
    <t>34492</t>
  </si>
  <si>
    <t>3 / 45</t>
  </si>
  <si>
    <t>94267</t>
  </si>
  <si>
    <t>94266</t>
  </si>
  <si>
    <t>94265</t>
  </si>
  <si>
    <t>PECA DE MADEIRA 3A QUALIDADE 2,5 X 10CM NAO APARELHADA</t>
  </si>
  <si>
    <t>4509</t>
  </si>
  <si>
    <t>94990</t>
  </si>
  <si>
    <t>98524</t>
  </si>
  <si>
    <t>902125</t>
  </si>
  <si>
    <t>2 / 45</t>
  </si>
  <si>
    <t>902124</t>
  </si>
  <si>
    <t>20018</t>
  </si>
  <si>
    <t>PREGO 2 1/2"X10</t>
  </si>
  <si>
    <t>D00081</t>
  </si>
  <si>
    <t>RL</t>
  </si>
  <si>
    <t>LINHA DE NYLON NO. 80</t>
  </si>
  <si>
    <t>D00238</t>
  </si>
  <si>
    <t>10009</t>
  </si>
  <si>
    <t>TELHA FIBROTEX (1.22X0.55M) E=4MM</t>
  </si>
  <si>
    <t>D00049</t>
  </si>
  <si>
    <t>TABUA DE MADEIRA FORTE 20 PLS</t>
  </si>
  <si>
    <t>D00015</t>
  </si>
  <si>
    <t>REGUA 3"X1" 20 PLS APAR.</t>
  </si>
  <si>
    <t>D00019</t>
  </si>
  <si>
    <t>PARAFUSO FO GO 5/16" C= 110MM</t>
  </si>
  <si>
    <t>D00001</t>
  </si>
  <si>
    <t>MASSA DE VEDACAO</t>
  </si>
  <si>
    <t>D00002</t>
  </si>
  <si>
    <t>FECHADURA DE SOBREPOR COMUM</t>
  </si>
  <si>
    <t>D00061</t>
  </si>
  <si>
    <t>DOBRADICA 3"X3" COM PARAFUSO</t>
  </si>
  <si>
    <t>D00062</t>
  </si>
  <si>
    <t>CADEADO NO. 30</t>
  </si>
  <si>
    <t>D00059</t>
  </si>
  <si>
    <t>ARRUELA CONCAVA EM PVC D=5/16"</t>
  </si>
  <si>
    <t>D00344</t>
  </si>
  <si>
    <t>ALDRAVA P/ CADEADO (4X1/2")</t>
  </si>
  <si>
    <t>D00060</t>
  </si>
  <si>
    <t>10005</t>
  </si>
  <si>
    <t>PREGO DE ACO POLIDO COM CABECA 17 X 27 (2 1/2 X 11)</t>
  </si>
  <si>
    <t>5069</t>
  </si>
  <si>
    <t>PREGO DE ACO POLIDO COM CABECA 10 X 10 (7/8 X 17)</t>
  </si>
  <si>
    <t>5065</t>
  </si>
  <si>
    <t>PLACA DE OBRA (PARA CONSTRUCAO CIVIL) EM CHAPA GALVANIZADA *N. 22*, DE *2,0 X 1,125* M</t>
  </si>
  <si>
    <t>4813</t>
  </si>
  <si>
    <t>103689</t>
  </si>
  <si>
    <t>902123</t>
  </si>
  <si>
    <t>1 / 45</t>
  </si>
  <si>
    <t>Seguro Contra Acidentes  de Trabalho</t>
  </si>
  <si>
    <t>Auxílio Acidente de Trabalho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</si>
</sst>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00"/>
    <numFmt numFmtId="165" formatCode="mmmm/yyyy"/>
    <numFmt numFmtId="166" formatCode="0.0%"/>
    <numFmt numFmtId="167" formatCode="#,##0.0000;\-#,##0.0000"/>
    <numFmt numFmtId="168" formatCode="#,##0.0000000;\-#,##0.0000000"/>
    <numFmt numFmtId="170" formatCode="&quot;R$&quot;\ #,##0.00"/>
  </numFmts>
  <fonts count="31" x14ac:knownFonts="1">
    <font>
      <sz val="12"/>
      <color rgb="FF000000"/>
      <name val="Verdana"/>
      <family val="2"/>
    </font>
    <font>
      <sz val="11"/>
      <color theme="1"/>
      <name val="Calibri"/>
      <family val="2"/>
      <scheme val="minor"/>
    </font>
    <font>
      <sz val="11"/>
      <color theme="1"/>
      <name val="Calibri"/>
      <family val="2"/>
      <scheme val="minor"/>
    </font>
    <font>
      <sz val="12"/>
      <color rgb="FF000000"/>
      <name val="Verdana"/>
      <family val="2"/>
    </font>
    <font>
      <sz val="10"/>
      <name val="Arial"/>
      <family val="2"/>
    </font>
    <font>
      <u/>
      <sz val="10"/>
      <color theme="10"/>
      <name val="Arial"/>
      <family val="2"/>
    </font>
    <font>
      <sz val="8"/>
      <name val="Verdana"/>
      <family val="2"/>
    </font>
    <font>
      <b/>
      <sz val="10"/>
      <color theme="0"/>
      <name val="Courier New"/>
      <family val="3"/>
    </font>
    <font>
      <b/>
      <sz val="10"/>
      <color rgb="FF000000"/>
      <name val="Courier New"/>
      <family val="3"/>
    </font>
    <font>
      <sz val="10"/>
      <color rgb="FF000000"/>
      <name val="Courier New"/>
      <family val="3"/>
    </font>
    <font>
      <sz val="10"/>
      <color rgb="FF000000"/>
      <name val="Times New Roman"/>
      <family val="1"/>
    </font>
    <font>
      <b/>
      <sz val="12"/>
      <color rgb="FF000000"/>
      <name val="Courier New"/>
      <family val="3"/>
    </font>
    <font>
      <sz val="12"/>
      <color rgb="FF000000"/>
      <name val="Courier New"/>
      <family val="3"/>
    </font>
    <font>
      <b/>
      <sz val="14"/>
      <color rgb="FF000000"/>
      <name val="Courier New"/>
      <family val="3"/>
    </font>
    <font>
      <b/>
      <sz val="14"/>
      <name val="Courier New"/>
      <family val="3"/>
    </font>
    <font>
      <sz val="14"/>
      <color rgb="FF000000"/>
      <name val="Courier New"/>
      <family val="3"/>
    </font>
    <font>
      <b/>
      <sz val="10"/>
      <name val="Courier New"/>
      <family val="3"/>
    </font>
    <font>
      <sz val="10"/>
      <name val="Courier New"/>
      <family val="3"/>
    </font>
    <font>
      <sz val="10"/>
      <color rgb="FF000000"/>
      <name val="Verdana"/>
      <family val="2"/>
    </font>
    <font>
      <sz val="10"/>
      <color rgb="FF000000"/>
      <name val="Courier New"/>
      <family val="2"/>
    </font>
    <font>
      <b/>
      <sz val="10"/>
      <color rgb="FF000000"/>
      <name val="Courier New"/>
      <family val="2"/>
    </font>
    <font>
      <b/>
      <sz val="10"/>
      <color rgb="FF000000"/>
      <name val="Verdana"/>
      <family val="2"/>
    </font>
    <font>
      <sz val="10"/>
      <name val="Courier New"/>
      <family val="2"/>
    </font>
    <font>
      <sz val="8.5"/>
      <color indexed="8"/>
      <name val="Arial"/>
      <family val="2"/>
    </font>
    <font>
      <b/>
      <sz val="8.5"/>
      <color indexed="8"/>
      <name val="Arial"/>
      <family val="2"/>
    </font>
    <font>
      <sz val="5.5"/>
      <color indexed="8"/>
      <name val="Arial"/>
      <family val="2"/>
    </font>
    <font>
      <sz val="7.5"/>
      <color indexed="8"/>
      <name val="Arial"/>
      <family val="2"/>
    </font>
    <font>
      <b/>
      <sz val="7.5"/>
      <color indexed="8"/>
      <name val="Arial"/>
      <family val="2"/>
    </font>
    <font>
      <b/>
      <sz val="6.5"/>
      <color indexed="8"/>
      <name val="Arial"/>
      <family val="2"/>
    </font>
    <font>
      <b/>
      <sz val="5.5"/>
      <color indexed="8"/>
      <name val="Arial"/>
      <family val="2"/>
    </font>
    <font>
      <b/>
      <sz val="9"/>
      <color indexed="8"/>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00CC99"/>
        <bgColor indexed="64"/>
      </patternFill>
    </fill>
    <fill>
      <patternFill patternType="solid">
        <fgColor rgb="FFFF0000"/>
        <bgColor indexed="64"/>
      </patternFill>
    </fill>
    <fill>
      <patternFill patternType="solid">
        <fgColor rgb="FFBFCDDB"/>
        <bgColor indexed="64"/>
      </patternFill>
    </fill>
    <fill>
      <patternFill patternType="solid">
        <fgColor rgb="FF99B4D1"/>
        <bgColor indexed="64"/>
      </patternFill>
    </fill>
    <fill>
      <patternFill patternType="solid">
        <fgColor rgb="FF6495ED"/>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rgb="FF000000"/>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1">
    <xf numFmtId="0" fontId="0" fillId="0" borderId="0"/>
    <xf numFmtId="44" fontId="3"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2" fillId="0" borderId="0"/>
    <xf numFmtId="9" fontId="4"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0" fontId="1" fillId="0" borderId="0"/>
  </cellStyleXfs>
  <cellXfs count="261">
    <xf numFmtId="0" fontId="0" fillId="0" borderId="0" xfId="0" applyAlignment="1">
      <alignment horizontal="left" vertical="center"/>
    </xf>
    <xf numFmtId="0" fontId="7" fillId="4" borderId="2" xfId="0" applyFont="1" applyFill="1" applyBorder="1" applyAlignment="1">
      <alignment horizontal="center" vertical="center" wrapText="1"/>
    </xf>
    <xf numFmtId="4" fontId="7" fillId="4" borderId="2" xfId="0" applyNumberFormat="1" applyFont="1" applyFill="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164" fontId="8" fillId="3" borderId="2" xfId="0" applyNumberFormat="1"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4" fontId="9" fillId="3" borderId="2" xfId="0" applyNumberFormat="1" applyFont="1" applyFill="1" applyBorder="1" applyAlignment="1">
      <alignment horizontal="right" vertical="center" wrapText="1"/>
    </xf>
    <xf numFmtId="44" fontId="8" fillId="3" borderId="2" xfId="0" applyNumberFormat="1" applyFont="1" applyFill="1" applyBorder="1" applyAlignment="1">
      <alignment horizontal="right" vertical="center" wrapText="1"/>
    </xf>
    <xf numFmtId="0" fontId="11" fillId="0" borderId="0" xfId="0" applyFont="1" applyAlignment="1">
      <alignment horizontal="centerContinuous" vertical="center"/>
    </xf>
    <xf numFmtId="0" fontId="8" fillId="0" borderId="0" xfId="0" applyFont="1" applyAlignment="1">
      <alignment horizontal="centerContinuous" vertical="center"/>
    </xf>
    <xf numFmtId="0" fontId="9" fillId="0" borderId="0" xfId="6" applyFont="1" applyAlignment="1">
      <alignment horizontal="left" vertical="center"/>
    </xf>
    <xf numFmtId="0" fontId="8" fillId="0" borderId="0" xfId="6" applyFont="1" applyAlignment="1">
      <alignment horizontal="centerContinuous" vertical="center"/>
    </xf>
    <xf numFmtId="0" fontId="9" fillId="0" borderId="0" xfId="6" applyFont="1" applyAlignment="1">
      <alignment horizontal="centerContinuous" vertical="center"/>
    </xf>
    <xf numFmtId="0" fontId="9" fillId="0" borderId="0" xfId="6" applyFont="1" applyAlignment="1">
      <alignment horizontal="left" vertical="top"/>
    </xf>
    <xf numFmtId="0" fontId="16" fillId="5" borderId="2" xfId="6" applyFont="1" applyFill="1" applyBorder="1" applyAlignment="1">
      <alignment horizontal="center" vertical="center"/>
    </xf>
    <xf numFmtId="10" fontId="9" fillId="0" borderId="12" xfId="8" applyNumberFormat="1" applyFont="1" applyBorder="1" applyAlignment="1">
      <alignment horizontal="center" vertical="center"/>
    </xf>
    <xf numFmtId="10" fontId="9" fillId="0" borderId="13" xfId="6" applyNumberFormat="1" applyFont="1" applyBorder="1" applyAlignment="1">
      <alignment horizontal="center" vertical="center"/>
    </xf>
    <xf numFmtId="4" fontId="9" fillId="0" borderId="1" xfId="6" applyNumberFormat="1" applyFont="1" applyBorder="1" applyAlignment="1">
      <alignment horizontal="center" vertical="center"/>
    </xf>
    <xf numFmtId="9" fontId="8" fillId="0" borderId="12" xfId="8" applyFont="1" applyBorder="1" applyAlignment="1">
      <alignment horizontal="right" vertical="center"/>
    </xf>
    <xf numFmtId="4" fontId="8" fillId="0" borderId="13" xfId="6" applyNumberFormat="1" applyFont="1" applyBorder="1" applyAlignment="1">
      <alignment horizontal="right" vertical="center"/>
    </xf>
    <xf numFmtId="4" fontId="8" fillId="0" borderId="1" xfId="6" applyNumberFormat="1" applyFont="1" applyBorder="1" applyAlignment="1">
      <alignment horizontal="right" vertical="center"/>
    </xf>
    <xf numFmtId="10" fontId="16" fillId="5" borderId="17" xfId="8" applyNumberFormat="1" applyFont="1" applyFill="1" applyBorder="1" applyAlignment="1">
      <alignment horizontal="center" vertical="center"/>
    </xf>
    <xf numFmtId="4" fontId="16" fillId="5" borderId="12" xfId="6" applyNumberFormat="1" applyFont="1" applyFill="1" applyBorder="1" applyAlignment="1">
      <alignment horizontal="right" vertical="center"/>
    </xf>
    <xf numFmtId="4" fontId="16" fillId="5" borderId="21" xfId="6" applyNumberFormat="1" applyFont="1" applyFill="1" applyBorder="1" applyAlignment="1">
      <alignment horizontal="center" vertical="center"/>
    </xf>
    <xf numFmtId="0" fontId="9" fillId="0" borderId="0" xfId="6" applyFont="1" applyAlignment="1">
      <alignment horizontal="centerContinuous" vertical="top"/>
    </xf>
    <xf numFmtId="0" fontId="11" fillId="0" borderId="0" xfId="6" applyFont="1" applyAlignment="1">
      <alignment horizontal="centerContinuous" vertical="center"/>
    </xf>
    <xf numFmtId="0" fontId="12" fillId="0" borderId="0" xfId="6" applyFont="1" applyAlignment="1">
      <alignment horizontal="centerContinuous" vertical="center"/>
    </xf>
    <xf numFmtId="0" fontId="9" fillId="0" borderId="0" xfId="0" applyFont="1" applyAlignment="1">
      <alignment horizontal="center" vertical="center"/>
    </xf>
    <xf numFmtId="0" fontId="8" fillId="0" borderId="8" xfId="0" applyFont="1" applyBorder="1" applyAlignment="1">
      <alignment horizontal="left" vertical="center"/>
    </xf>
    <xf numFmtId="0" fontId="9" fillId="0" borderId="0" xfId="0" applyFont="1" applyAlignment="1">
      <alignment horizontal="left" vertical="top"/>
    </xf>
    <xf numFmtId="0" fontId="9" fillId="5" borderId="7" xfId="0" applyFont="1" applyFill="1" applyBorder="1" applyAlignment="1">
      <alignment horizontal="left" vertical="center"/>
    </xf>
    <xf numFmtId="49" fontId="9" fillId="5" borderId="7" xfId="0" applyNumberFormat="1" applyFont="1" applyFill="1" applyBorder="1" applyAlignment="1">
      <alignment horizontal="left" vertical="center"/>
    </xf>
    <xf numFmtId="0" fontId="9" fillId="5" borderId="11" xfId="0" applyFont="1" applyFill="1" applyBorder="1" applyAlignment="1">
      <alignment horizontal="left" vertical="center"/>
    </xf>
    <xf numFmtId="49" fontId="9" fillId="5" borderId="1" xfId="0" applyNumberFormat="1" applyFont="1" applyFill="1" applyBorder="1" applyAlignment="1">
      <alignment horizontal="left" vertical="center"/>
    </xf>
    <xf numFmtId="0" fontId="9" fillId="5" borderId="10" xfId="0" applyFont="1" applyFill="1" applyBorder="1" applyAlignment="1">
      <alignment horizontal="left" vertical="center"/>
    </xf>
    <xf numFmtId="10" fontId="9" fillId="5" borderId="7" xfId="0" applyNumberFormat="1" applyFont="1" applyFill="1" applyBorder="1" applyAlignment="1">
      <alignment horizontal="center" vertical="center"/>
    </xf>
    <xf numFmtId="10" fontId="9" fillId="5" borderId="1" xfId="0" applyNumberFormat="1" applyFont="1" applyFill="1" applyBorder="1" applyAlignment="1">
      <alignment horizontal="center" vertical="center"/>
    </xf>
    <xf numFmtId="10" fontId="9" fillId="0" borderId="0" xfId="0" applyNumberFormat="1" applyFont="1" applyAlignment="1">
      <alignment horizontal="centerContinuous" vertical="center"/>
    </xf>
    <xf numFmtId="44" fontId="9" fillId="5" borderId="7" xfId="1" applyFont="1" applyFill="1" applyBorder="1" applyAlignment="1">
      <alignment horizontal="centerContinuous" vertical="center"/>
    </xf>
    <xf numFmtId="44" fontId="9" fillId="5" borderId="11" xfId="1" applyFont="1" applyFill="1" applyBorder="1" applyAlignment="1">
      <alignment horizontal="centerContinuous" vertical="center"/>
    </xf>
    <xf numFmtId="0" fontId="8" fillId="0" borderId="8" xfId="6" applyFont="1" applyBorder="1" applyAlignment="1">
      <alignment horizontal="left" vertical="center"/>
    </xf>
    <xf numFmtId="0" fontId="9" fillId="5" borderId="7" xfId="6" applyFont="1" applyFill="1" applyBorder="1" applyAlignment="1">
      <alignment horizontal="left" vertical="center"/>
    </xf>
    <xf numFmtId="0" fontId="9" fillId="5" borderId="10" xfId="6" applyFont="1" applyFill="1" applyBorder="1" applyAlignment="1">
      <alignment horizontal="left" vertical="center"/>
    </xf>
    <xf numFmtId="0" fontId="9" fillId="5" borderId="11" xfId="6" applyFont="1" applyFill="1" applyBorder="1" applyAlignment="1">
      <alignment horizontal="left" vertical="center"/>
    </xf>
    <xf numFmtId="0" fontId="8" fillId="0" borderId="0" xfId="6" applyFont="1" applyAlignment="1">
      <alignment horizontal="left" vertical="center"/>
    </xf>
    <xf numFmtId="49" fontId="9" fillId="5" borderId="7" xfId="6" applyNumberFormat="1" applyFont="1" applyFill="1" applyBorder="1" applyAlignment="1">
      <alignment horizontal="left" vertical="center"/>
    </xf>
    <xf numFmtId="10" fontId="9" fillId="0" borderId="0" xfId="6" applyNumberFormat="1" applyFont="1" applyAlignment="1">
      <alignment horizontal="centerContinuous" vertical="center"/>
    </xf>
    <xf numFmtId="0" fontId="9" fillId="0" borderId="0" xfId="6" applyFont="1" applyAlignment="1">
      <alignment horizontal="centerContinuous"/>
    </xf>
    <xf numFmtId="0" fontId="8" fillId="0" borderId="0" xfId="6" applyFont="1" applyAlignment="1">
      <alignment horizontal="centerContinuous" vertical="top"/>
    </xf>
    <xf numFmtId="0" fontId="8" fillId="0" borderId="0" xfId="6" applyFont="1" applyAlignment="1">
      <alignment horizontal="left" vertical="top"/>
    </xf>
    <xf numFmtId="0" fontId="8" fillId="0" borderId="2" xfId="6" applyFont="1" applyBorder="1" applyAlignment="1">
      <alignment horizontal="center" vertical="center"/>
    </xf>
    <xf numFmtId="0" fontId="8" fillId="0" borderId="2" xfId="6" applyFont="1" applyBorder="1" applyAlignment="1">
      <alignment horizontal="left" vertical="center"/>
    </xf>
    <xf numFmtId="0" fontId="9" fillId="0" borderId="2" xfId="6" applyFont="1" applyBorder="1" applyAlignment="1">
      <alignment horizontal="center" vertical="center"/>
    </xf>
    <xf numFmtId="0" fontId="9" fillId="0" borderId="2" xfId="6" applyFont="1" applyBorder="1" applyAlignment="1">
      <alignment horizontal="left" vertical="top"/>
    </xf>
    <xf numFmtId="10" fontId="9" fillId="0" borderId="2" xfId="8" applyNumberFormat="1" applyFont="1" applyBorder="1" applyAlignment="1">
      <alignment horizontal="center" vertical="center"/>
    </xf>
    <xf numFmtId="0" fontId="8" fillId="0" borderId="2" xfId="6" applyFont="1" applyBorder="1" applyAlignment="1">
      <alignment horizontal="left" vertical="top"/>
    </xf>
    <xf numFmtId="10" fontId="8" fillId="0" borderId="2" xfId="8" applyNumberFormat="1" applyFont="1" applyBorder="1" applyAlignment="1">
      <alignment horizontal="center" vertical="center"/>
    </xf>
    <xf numFmtId="0" fontId="8" fillId="5" borderId="2" xfId="6" applyFont="1" applyFill="1" applyBorder="1" applyAlignment="1">
      <alignment horizontal="left" vertical="top"/>
    </xf>
    <xf numFmtId="10" fontId="8" fillId="0" borderId="2" xfId="6" applyNumberFormat="1" applyFont="1" applyBorder="1" applyAlignment="1">
      <alignment horizontal="center" vertical="center"/>
    </xf>
    <xf numFmtId="0" fontId="9" fillId="0" borderId="0" xfId="6" applyFont="1" applyAlignment="1">
      <alignment horizontal="justify" vertical="center" wrapText="1"/>
    </xf>
    <xf numFmtId="0" fontId="9" fillId="0" borderId="0" xfId="6" applyFont="1" applyAlignment="1">
      <alignment horizontal="right" vertical="center"/>
    </xf>
    <xf numFmtId="0" fontId="9" fillId="0" borderId="0" xfId="6" applyFont="1" applyAlignment="1">
      <alignment vertical="center" wrapText="1"/>
    </xf>
    <xf numFmtId="49" fontId="9" fillId="5" borderId="11" xfId="6" applyNumberFormat="1" applyFont="1" applyFill="1" applyBorder="1" applyAlignment="1">
      <alignment horizontal="left" vertical="center"/>
    </xf>
    <xf numFmtId="0" fontId="9" fillId="5" borderId="1" xfId="6" applyFont="1" applyFill="1" applyBorder="1" applyAlignment="1">
      <alignment horizontal="left" vertical="center"/>
    </xf>
    <xf numFmtId="0" fontId="9" fillId="0" borderId="9" xfId="6" applyFont="1" applyBorder="1" applyAlignment="1">
      <alignment horizontal="left" vertical="top"/>
    </xf>
    <xf numFmtId="165" fontId="9" fillId="5" borderId="7" xfId="6" applyNumberFormat="1" applyFont="1" applyFill="1" applyBorder="1" applyAlignment="1">
      <alignment horizontal="left" vertical="center"/>
    </xf>
    <xf numFmtId="0" fontId="16" fillId="0" borderId="10" xfId="6" applyFont="1" applyBorder="1" applyAlignment="1">
      <alignment horizontal="left" vertical="center"/>
    </xf>
    <xf numFmtId="0" fontId="16" fillId="0" borderId="12" xfId="6" applyFont="1" applyBorder="1" applyAlignment="1">
      <alignment horizontal="center" vertical="center" wrapText="1"/>
    </xf>
    <xf numFmtId="0" fontId="16" fillId="0" borderId="2" xfId="6" applyFont="1" applyBorder="1" applyAlignment="1">
      <alignment horizontal="center" vertical="center" wrapText="1"/>
    </xf>
    <xf numFmtId="0" fontId="17" fillId="0" borderId="17" xfId="6" applyFont="1" applyBorder="1" applyAlignment="1">
      <alignment horizontal="center" vertical="center" wrapText="1"/>
    </xf>
    <xf numFmtId="0" fontId="17" fillId="0" borderId="17" xfId="6" applyFont="1" applyBorder="1" applyAlignment="1">
      <alignment horizontal="left" vertical="top" wrapText="1"/>
    </xf>
    <xf numFmtId="10" fontId="17" fillId="0" borderId="17" xfId="6" applyNumberFormat="1" applyFont="1" applyBorder="1" applyAlignment="1">
      <alignment horizontal="center" vertical="center" shrinkToFit="1"/>
    </xf>
    <xf numFmtId="0" fontId="17" fillId="0" borderId="23" xfId="6" applyFont="1" applyBorder="1" applyAlignment="1">
      <alignment horizontal="center" vertical="center" wrapText="1"/>
    </xf>
    <xf numFmtId="0" fontId="17" fillId="0" borderId="23" xfId="6" applyFont="1" applyBorder="1" applyAlignment="1">
      <alignment horizontal="left" vertical="top" wrapText="1"/>
    </xf>
    <xf numFmtId="10" fontId="17" fillId="0" borderId="23" xfId="6" applyNumberFormat="1" applyFont="1" applyBorder="1" applyAlignment="1">
      <alignment horizontal="center" vertical="center" shrinkToFit="1"/>
    </xf>
    <xf numFmtId="0" fontId="17" fillId="0" borderId="21" xfId="6" applyFont="1" applyBorder="1" applyAlignment="1">
      <alignment horizontal="center" vertical="center" wrapText="1"/>
    </xf>
    <xf numFmtId="0" fontId="17" fillId="0" borderId="21" xfId="6" applyFont="1" applyBorder="1" applyAlignment="1">
      <alignment horizontal="left" vertical="top" wrapText="1"/>
    </xf>
    <xf numFmtId="10" fontId="17" fillId="0" borderId="21" xfId="6" applyNumberFormat="1" applyFont="1" applyBorder="1" applyAlignment="1">
      <alignment horizontal="center" vertical="center" shrinkToFit="1"/>
    </xf>
    <xf numFmtId="0" fontId="16" fillId="5" borderId="2" xfId="6" applyFont="1" applyFill="1" applyBorder="1" applyAlignment="1">
      <alignment horizontal="center" vertical="center" wrapText="1"/>
    </xf>
    <xf numFmtId="0" fontId="16" fillId="5" borderId="2" xfId="6" applyFont="1" applyFill="1" applyBorder="1" applyAlignment="1">
      <alignment horizontal="right" vertical="center" wrapText="1"/>
    </xf>
    <xf numFmtId="10" fontId="16" fillId="0" borderId="2" xfId="6" applyNumberFormat="1" applyFont="1" applyBorder="1" applyAlignment="1">
      <alignment horizontal="center" vertical="center" shrinkToFit="1"/>
    </xf>
    <xf numFmtId="0" fontId="9" fillId="0" borderId="0" xfId="6" applyFont="1" applyAlignment="1">
      <alignment horizontal="left"/>
    </xf>
    <xf numFmtId="0" fontId="9" fillId="0" borderId="9" xfId="0" applyFont="1" applyBorder="1" applyAlignment="1">
      <alignment horizontal="left" vertical="center"/>
    </xf>
    <xf numFmtId="0" fontId="9" fillId="0" borderId="0" xfId="0" applyFont="1" applyAlignment="1">
      <alignment horizontal="left" vertical="center" wrapText="1"/>
    </xf>
    <xf numFmtId="14" fontId="9" fillId="5" borderId="7" xfId="0" applyNumberFormat="1" applyFont="1" applyFill="1" applyBorder="1" applyAlignment="1">
      <alignment horizontal="centerContinuous" vertical="center"/>
    </xf>
    <xf numFmtId="0" fontId="9" fillId="5" borderId="11" xfId="0" applyFont="1" applyFill="1" applyBorder="1" applyAlignment="1">
      <alignment horizontal="centerContinuous" vertical="center"/>
    </xf>
    <xf numFmtId="164" fontId="9" fillId="0" borderId="25" xfId="0" applyNumberFormat="1" applyFont="1" applyBorder="1" applyAlignment="1">
      <alignment horizontal="left" vertical="center" wrapText="1"/>
    </xf>
    <xf numFmtId="0" fontId="9" fillId="0" borderId="25" xfId="0" applyFont="1" applyBorder="1" applyAlignment="1">
      <alignment horizontal="center" vertical="center" wrapText="1"/>
    </xf>
    <xf numFmtId="0" fontId="9" fillId="0" borderId="25" xfId="0" applyFont="1" applyBorder="1" applyAlignment="1">
      <alignment horizontal="left" vertical="center" wrapText="1"/>
    </xf>
    <xf numFmtId="4" fontId="9" fillId="0" borderId="25" xfId="0" applyNumberFormat="1" applyFont="1" applyBorder="1" applyAlignment="1">
      <alignment horizontal="right" vertical="center" wrapText="1"/>
    </xf>
    <xf numFmtId="164" fontId="8" fillId="3" borderId="24" xfId="0" applyNumberFormat="1" applyFont="1" applyFill="1" applyBorder="1" applyAlignment="1">
      <alignment horizontal="left" vertical="center" wrapText="1"/>
    </xf>
    <xf numFmtId="0" fontId="8" fillId="3" borderId="24" xfId="0" applyFont="1" applyFill="1" applyBorder="1" applyAlignment="1">
      <alignment horizontal="center" vertical="center" wrapText="1"/>
    </xf>
    <xf numFmtId="0" fontId="8"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4" fontId="9" fillId="3" borderId="24" xfId="0" applyNumberFormat="1" applyFont="1" applyFill="1" applyBorder="1" applyAlignment="1">
      <alignment horizontal="right" vertical="center" wrapText="1"/>
    </xf>
    <xf numFmtId="44" fontId="8" fillId="3" borderId="24" xfId="0" applyNumberFormat="1" applyFont="1" applyFill="1" applyBorder="1" applyAlignment="1">
      <alignment horizontal="right" vertical="center" wrapText="1"/>
    </xf>
    <xf numFmtId="10" fontId="9" fillId="0" borderId="12" xfId="8" applyNumberFormat="1" applyFont="1" applyFill="1" applyBorder="1" applyAlignment="1">
      <alignment horizontal="center" vertical="center"/>
    </xf>
    <xf numFmtId="0" fontId="16" fillId="5" borderId="12" xfId="6" applyFont="1" applyFill="1" applyBorder="1" applyAlignment="1">
      <alignment horizontal="center" vertical="center"/>
    </xf>
    <xf numFmtId="4" fontId="16" fillId="5" borderId="13" xfId="6" applyNumberFormat="1" applyFont="1" applyFill="1" applyBorder="1" applyAlignment="1">
      <alignment horizontal="centerContinuous" vertical="center"/>
    </xf>
    <xf numFmtId="4" fontId="16" fillId="5" borderId="1" xfId="6" applyNumberFormat="1" applyFont="1" applyFill="1" applyBorder="1" applyAlignment="1">
      <alignment horizontal="centerContinuous" vertical="center"/>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center" wrapText="1"/>
    </xf>
    <xf numFmtId="166" fontId="18" fillId="0" borderId="0" xfId="9" applyNumberFormat="1" applyFont="1" applyAlignment="1">
      <alignment horizontal="center" vertical="center"/>
    </xf>
    <xf numFmtId="44" fontId="9" fillId="0" borderId="25" xfId="0" applyNumberFormat="1" applyFont="1" applyBorder="1" applyAlignment="1">
      <alignment horizontal="center" vertical="center" wrapText="1"/>
    </xf>
    <xf numFmtId="44" fontId="8" fillId="3" borderId="24" xfId="0" applyNumberFormat="1" applyFont="1" applyFill="1" applyBorder="1" applyAlignment="1">
      <alignment horizontal="center" vertical="center" wrapText="1"/>
    </xf>
    <xf numFmtId="44" fontId="8" fillId="3" borderId="2" xfId="0" applyNumberFormat="1" applyFont="1" applyFill="1" applyBorder="1" applyAlignment="1">
      <alignment horizontal="center" vertical="center" wrapText="1"/>
    </xf>
    <xf numFmtId="44" fontId="18" fillId="0" borderId="0" xfId="1" applyFont="1" applyAlignment="1">
      <alignment horizontal="left" vertical="center"/>
    </xf>
    <xf numFmtId="0" fontId="21" fillId="0" borderId="0" xfId="0" applyFont="1" applyAlignment="1">
      <alignment horizontal="right" vertical="center"/>
    </xf>
    <xf numFmtId="0" fontId="20" fillId="0" borderId="26" xfId="0" applyFont="1" applyBorder="1" applyAlignment="1">
      <alignment horizontal="center" vertical="center" wrapText="1"/>
    </xf>
    <xf numFmtId="10" fontId="9" fillId="6" borderId="13" xfId="6" applyNumberFormat="1" applyFont="1" applyFill="1" applyBorder="1" applyAlignment="1">
      <alignment horizontal="center" vertical="center"/>
    </xf>
    <xf numFmtId="10" fontId="9" fillId="0" borderId="25" xfId="9" applyNumberFormat="1" applyFont="1" applyBorder="1" applyAlignment="1">
      <alignment horizontal="center" vertical="center" wrapText="1"/>
    </xf>
    <xf numFmtId="10" fontId="9" fillId="7" borderId="13" xfId="9" applyNumberFormat="1" applyFont="1" applyFill="1" applyBorder="1" applyAlignment="1">
      <alignment horizontal="center" vertical="center" wrapText="1"/>
    </xf>
    <xf numFmtId="10" fontId="8" fillId="3" borderId="2" xfId="9" applyNumberFormat="1" applyFont="1" applyFill="1" applyBorder="1" applyAlignment="1">
      <alignment horizontal="center" vertical="center" wrapText="1"/>
    </xf>
    <xf numFmtId="3" fontId="9" fillId="5" borderId="7" xfId="0" applyNumberFormat="1" applyFont="1" applyFill="1" applyBorder="1" applyAlignment="1">
      <alignment horizontal="left" vertical="center"/>
    </xf>
    <xf numFmtId="0" fontId="20" fillId="2" borderId="3" xfId="0" applyFont="1" applyFill="1" applyBorder="1" applyAlignment="1">
      <alignment vertical="top" wrapText="1"/>
    </xf>
    <xf numFmtId="0" fontId="20" fillId="2" borderId="5" xfId="0" applyFont="1" applyFill="1" applyBorder="1" applyAlignment="1">
      <alignment vertical="top" wrapText="1"/>
    </xf>
    <xf numFmtId="0" fontId="13" fillId="0" borderId="27" xfId="6" applyFont="1" applyBorder="1" applyAlignment="1">
      <alignment horizontal="centerContinuous" vertical="center"/>
    </xf>
    <xf numFmtId="0" fontId="13" fillId="0" borderId="6" xfId="6" applyFont="1" applyBorder="1" applyAlignment="1">
      <alignment horizontal="centerContinuous" vertical="center"/>
    </xf>
    <xf numFmtId="0" fontId="13" fillId="0" borderId="22" xfId="6" applyFont="1" applyBorder="1" applyAlignment="1">
      <alignment horizontal="centerContinuous" vertical="center"/>
    </xf>
    <xf numFmtId="0" fontId="9" fillId="0" borderId="9" xfId="6" applyFont="1" applyBorder="1" applyAlignment="1">
      <alignment horizontal="left" vertical="center"/>
    </xf>
    <xf numFmtId="0" fontId="9" fillId="0" borderId="8" xfId="6" applyFont="1" applyBorder="1" applyAlignment="1">
      <alignment horizontal="left" vertical="center"/>
    </xf>
    <xf numFmtId="0" fontId="14" fillId="0" borderId="8" xfId="6" applyFont="1" applyBorder="1" applyAlignment="1">
      <alignment horizontal="centerContinuous" vertical="center"/>
    </xf>
    <xf numFmtId="0" fontId="13" fillId="0" borderId="0" xfId="6" applyFont="1" applyAlignment="1">
      <alignment horizontal="centerContinuous" vertical="center"/>
    </xf>
    <xf numFmtId="0" fontId="15" fillId="0" borderId="0" xfId="6" applyFont="1" applyAlignment="1">
      <alignment horizontal="centerContinuous" vertical="center"/>
    </xf>
    <xf numFmtId="0" fontId="13" fillId="0" borderId="9" xfId="6" applyFont="1" applyBorder="1" applyAlignment="1">
      <alignment horizontal="centerContinuous" vertical="center"/>
    </xf>
    <xf numFmtId="0" fontId="17" fillId="5" borderId="8" xfId="6" applyFont="1" applyFill="1" applyBorder="1" applyAlignment="1">
      <alignment horizontal="right" vertical="center"/>
    </xf>
    <xf numFmtId="0" fontId="17" fillId="5" borderId="0" xfId="6" applyFont="1" applyFill="1" applyAlignment="1">
      <alignment horizontal="right" vertical="center"/>
    </xf>
    <xf numFmtId="4" fontId="16" fillId="5" borderId="0" xfId="6" applyNumberFormat="1" applyFont="1" applyFill="1" applyAlignment="1">
      <alignment horizontal="center" vertical="center"/>
    </xf>
    <xf numFmtId="4" fontId="9" fillId="0" borderId="0" xfId="6" applyNumberFormat="1" applyFont="1" applyAlignment="1">
      <alignment horizontal="right" vertical="center"/>
    </xf>
    <xf numFmtId="4" fontId="9" fillId="0" borderId="0" xfId="6" applyNumberFormat="1" applyFont="1" applyAlignment="1">
      <alignment horizontal="center" vertical="center"/>
    </xf>
    <xf numFmtId="10" fontId="9" fillId="0" borderId="0" xfId="6" applyNumberFormat="1" applyFont="1" applyAlignment="1">
      <alignment horizontal="left" vertical="center"/>
    </xf>
    <xf numFmtId="0" fontId="9" fillId="0" borderId="8" xfId="6" applyFont="1" applyBorder="1" applyAlignment="1">
      <alignment horizontal="left" vertical="top"/>
    </xf>
    <xf numFmtId="0" fontId="9" fillId="0" borderId="8" xfId="6" applyFont="1" applyBorder="1" applyAlignment="1">
      <alignment horizontal="left"/>
    </xf>
    <xf numFmtId="0" fontId="9" fillId="0" borderId="0" xfId="6" applyFont="1" applyAlignment="1">
      <alignment horizontal="center" vertical="center"/>
    </xf>
    <xf numFmtId="0" fontId="9" fillId="0" borderId="9" xfId="6" applyFont="1" applyBorder="1" applyAlignment="1">
      <alignment horizontal="center" vertical="center"/>
    </xf>
    <xf numFmtId="0" fontId="9" fillId="0" borderId="7" xfId="6" applyFont="1" applyBorder="1" applyAlignment="1">
      <alignment horizontal="left" vertical="center"/>
    </xf>
    <xf numFmtId="0" fontId="9" fillId="0" borderId="10" xfId="6" applyFont="1" applyBorder="1" applyAlignment="1">
      <alignment horizontal="left" vertical="center"/>
    </xf>
    <xf numFmtId="0" fontId="9" fillId="0" borderId="10" xfId="6" applyFont="1" applyBorder="1" applyAlignment="1">
      <alignment horizontal="center" vertical="center"/>
    </xf>
    <xf numFmtId="0" fontId="9" fillId="0" borderId="11" xfId="6" applyFont="1" applyBorder="1" applyAlignment="1">
      <alignment horizontal="center" vertical="center"/>
    </xf>
    <xf numFmtId="3" fontId="9" fillId="5" borderId="7" xfId="6" applyNumberFormat="1" applyFont="1" applyFill="1" applyBorder="1" applyAlignment="1">
      <alignment horizontal="left" vertical="center"/>
    </xf>
    <xf numFmtId="0" fontId="9" fillId="0" borderId="2" xfId="0" applyFont="1" applyBorder="1" applyAlignment="1">
      <alignment horizontal="center" vertical="center"/>
    </xf>
    <xf numFmtId="9" fontId="9" fillId="0" borderId="2" xfId="9" applyFont="1" applyBorder="1" applyAlignment="1">
      <alignment horizontal="center" vertical="center"/>
    </xf>
    <xf numFmtId="44" fontId="9" fillId="0" borderId="25" xfId="0" applyNumberFormat="1" applyFont="1" applyBorder="1" applyAlignment="1">
      <alignment horizontal="right" vertical="center" wrapText="1"/>
    </xf>
    <xf numFmtId="164" fontId="8" fillId="0" borderId="25" xfId="0" applyNumberFormat="1" applyFont="1" applyBorder="1" applyAlignment="1">
      <alignment horizontal="left" vertical="center" wrapText="1"/>
    </xf>
    <xf numFmtId="0" fontId="8" fillId="0" borderId="25" xfId="0" applyFont="1" applyBorder="1" applyAlignment="1">
      <alignment horizontal="center" vertical="center" wrapText="1"/>
    </xf>
    <xf numFmtId="0" fontId="8" fillId="0" borderId="25" xfId="0" applyFont="1" applyBorder="1" applyAlignment="1">
      <alignment horizontal="left" vertical="center" wrapText="1"/>
    </xf>
    <xf numFmtId="44" fontId="8" fillId="0" borderId="25" xfId="0" applyNumberFormat="1" applyFont="1" applyBorder="1" applyAlignment="1">
      <alignment horizontal="right" vertical="center" wrapText="1"/>
    </xf>
    <xf numFmtId="4" fontId="8" fillId="0" borderId="25" xfId="0" applyNumberFormat="1" applyFont="1" applyBorder="1" applyAlignment="1">
      <alignment horizontal="right" vertical="center" wrapText="1"/>
    </xf>
    <xf numFmtId="44" fontId="8" fillId="0" borderId="25" xfId="0" applyNumberFormat="1" applyFont="1" applyBorder="1" applyAlignment="1">
      <alignment horizontal="center" vertical="center" wrapText="1"/>
    </xf>
    <xf numFmtId="0" fontId="16" fillId="0" borderId="8" xfId="6" applyFont="1" applyBorder="1" applyAlignment="1">
      <alignment horizontal="center" vertical="center"/>
    </xf>
    <xf numFmtId="0" fontId="8" fillId="0" borderId="0" xfId="6" applyFont="1" applyAlignment="1">
      <alignment horizontal="center" vertical="center"/>
    </xf>
    <xf numFmtId="0" fontId="8" fillId="0" borderId="9" xfId="6" applyFont="1" applyBorder="1" applyAlignment="1">
      <alignment horizontal="center" vertical="center"/>
    </xf>
    <xf numFmtId="10" fontId="17" fillId="5" borderId="7" xfId="6" applyNumberFormat="1" applyFont="1" applyFill="1" applyBorder="1" applyAlignment="1">
      <alignment horizontal="center" vertical="center"/>
    </xf>
    <xf numFmtId="10" fontId="17" fillId="5" borderId="1" xfId="6" applyNumberFormat="1" applyFont="1" applyFill="1" applyBorder="1" applyAlignment="1">
      <alignment horizontal="center" vertical="center"/>
    </xf>
    <xf numFmtId="10" fontId="9" fillId="0" borderId="0" xfId="6" applyNumberFormat="1" applyFont="1" applyAlignment="1">
      <alignment horizontal="center" vertical="center"/>
    </xf>
    <xf numFmtId="44" fontId="9" fillId="5" borderId="7" xfId="7" applyFont="1" applyFill="1" applyBorder="1" applyAlignment="1">
      <alignment vertical="center"/>
    </xf>
    <xf numFmtId="44" fontId="9" fillId="5" borderId="11" xfId="7" applyFont="1" applyFill="1" applyBorder="1" applyAlignment="1">
      <alignment vertical="center"/>
    </xf>
    <xf numFmtId="0" fontId="9" fillId="5" borderId="7"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9" fillId="0" borderId="0" xfId="0" applyFont="1" applyAlignment="1">
      <alignment horizontal="left" vertical="top" wrapText="1"/>
    </xf>
    <xf numFmtId="0" fontId="9" fillId="5" borderId="10" xfId="0" applyFont="1" applyFill="1" applyBorder="1" applyAlignment="1">
      <alignment horizontal="left" vertical="center" wrapText="1"/>
    </xf>
    <xf numFmtId="0" fontId="19" fillId="0" borderId="0" xfId="0" applyFont="1" applyAlignment="1">
      <alignment horizontal="center" vertical="top" wrapText="1"/>
    </xf>
    <xf numFmtId="0" fontId="22" fillId="0" borderId="0" xfId="0" applyFont="1" applyAlignment="1">
      <alignment horizontal="left" vertical="center" wrapText="1"/>
    </xf>
    <xf numFmtId="0" fontId="20" fillId="0" borderId="26" xfId="0" applyFont="1" applyBorder="1" applyAlignment="1">
      <alignment horizontal="center" vertical="top" wrapText="1"/>
    </xf>
    <xf numFmtId="44" fontId="9" fillId="0" borderId="12" xfId="1" applyFont="1" applyBorder="1" applyAlignment="1">
      <alignment horizontal="center" vertical="center"/>
    </xf>
    <xf numFmtId="44" fontId="9" fillId="0" borderId="13" xfId="1" applyFont="1" applyBorder="1" applyAlignment="1">
      <alignment horizontal="center" vertical="center"/>
    </xf>
    <xf numFmtId="44" fontId="9" fillId="0" borderId="1" xfId="1" applyFont="1" applyBorder="1" applyAlignment="1">
      <alignment horizontal="center" vertical="center"/>
    </xf>
    <xf numFmtId="164" fontId="8" fillId="0" borderId="27" xfId="6" applyNumberFormat="1" applyFont="1" applyBorder="1" applyAlignment="1">
      <alignment horizontal="left" vertical="center"/>
    </xf>
    <xf numFmtId="164" fontId="8" fillId="0" borderId="8" xfId="6" applyNumberFormat="1" applyFont="1" applyBorder="1" applyAlignment="1">
      <alignment horizontal="left" vertical="center"/>
    </xf>
    <xf numFmtId="0" fontId="8" fillId="0" borderId="12" xfId="6" applyFont="1" applyBorder="1" applyAlignment="1">
      <alignment horizontal="left" vertical="center" wrapText="1"/>
    </xf>
    <xf numFmtId="0" fontId="8" fillId="0" borderId="13" xfId="6" applyFont="1" applyBorder="1" applyAlignment="1">
      <alignment horizontal="left" vertical="center" wrapText="1"/>
    </xf>
    <xf numFmtId="0" fontId="8" fillId="0" borderId="1" xfId="6" applyFont="1" applyBorder="1" applyAlignment="1">
      <alignment horizontal="left" vertical="center" wrapText="1"/>
    </xf>
    <xf numFmtId="0" fontId="16" fillId="5" borderId="12" xfId="6" applyFont="1" applyFill="1" applyBorder="1" applyAlignment="1">
      <alignment horizontal="center" vertical="center"/>
    </xf>
    <xf numFmtId="0" fontId="16" fillId="5" borderId="13" xfId="6" applyFont="1" applyFill="1" applyBorder="1" applyAlignment="1">
      <alignment horizontal="center" vertical="center"/>
    </xf>
    <xf numFmtId="0" fontId="16" fillId="5" borderId="1" xfId="6" applyFont="1" applyFill="1" applyBorder="1" applyAlignment="1">
      <alignment horizontal="center" vertical="center"/>
    </xf>
    <xf numFmtId="0" fontId="16" fillId="5" borderId="3" xfId="6" applyFont="1" applyFill="1" applyBorder="1" applyAlignment="1">
      <alignment horizontal="center" vertical="center"/>
    </xf>
    <xf numFmtId="0" fontId="16" fillId="5" borderId="5" xfId="6" applyFont="1" applyFill="1" applyBorder="1" applyAlignment="1">
      <alignment horizontal="center" vertical="center"/>
    </xf>
    <xf numFmtId="0" fontId="9" fillId="5" borderId="7" xfId="6" applyFont="1" applyFill="1" applyBorder="1" applyAlignment="1">
      <alignment horizontal="left" vertical="center" wrapText="1"/>
    </xf>
    <xf numFmtId="0" fontId="9" fillId="5" borderId="10" xfId="6" applyFont="1" applyFill="1" applyBorder="1" applyAlignment="1">
      <alignment horizontal="left" vertical="center" wrapText="1"/>
    </xf>
    <xf numFmtId="10" fontId="17" fillId="5" borderId="7" xfId="6" applyNumberFormat="1" applyFont="1" applyFill="1" applyBorder="1" applyAlignment="1">
      <alignment horizontal="center" vertical="center"/>
    </xf>
    <xf numFmtId="10" fontId="17" fillId="5" borderId="11" xfId="6" applyNumberFormat="1" applyFont="1" applyFill="1" applyBorder="1" applyAlignment="1">
      <alignment horizontal="center" vertical="center"/>
    </xf>
    <xf numFmtId="0" fontId="16" fillId="5" borderId="2" xfId="6" applyFont="1" applyFill="1" applyBorder="1" applyAlignment="1">
      <alignment horizontal="center" vertical="center"/>
    </xf>
    <xf numFmtId="164" fontId="9" fillId="0" borderId="27" xfId="6" applyNumberFormat="1" applyFont="1" applyBorder="1" applyAlignment="1">
      <alignment horizontal="left" vertical="center"/>
    </xf>
    <xf numFmtId="164" fontId="9" fillId="0" borderId="8" xfId="6" applyNumberFormat="1" applyFont="1" applyBorder="1" applyAlignment="1">
      <alignment horizontal="left" vertical="center"/>
    </xf>
    <xf numFmtId="0" fontId="9" fillId="0" borderId="12" xfId="6" applyFont="1" applyBorder="1" applyAlignment="1">
      <alignment horizontal="left" vertical="center" wrapText="1"/>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17" fillId="5" borderId="18" xfId="6" applyFont="1" applyFill="1" applyBorder="1" applyAlignment="1">
      <alignment horizontal="right" vertical="center"/>
    </xf>
    <xf numFmtId="0" fontId="17" fillId="5" borderId="19" xfId="6" applyFont="1" applyFill="1" applyBorder="1" applyAlignment="1">
      <alignment horizontal="right" vertical="center"/>
    </xf>
    <xf numFmtId="0" fontId="17" fillId="5" borderId="20" xfId="6" applyFont="1" applyFill="1" applyBorder="1" applyAlignment="1">
      <alignment horizontal="right" vertical="center"/>
    </xf>
    <xf numFmtId="0" fontId="9" fillId="0" borderId="27" xfId="6" applyFont="1" applyBorder="1" applyAlignment="1">
      <alignment horizontal="center" vertical="center"/>
    </xf>
    <xf numFmtId="0" fontId="9" fillId="0" borderId="8" xfId="6" applyFont="1" applyBorder="1" applyAlignment="1">
      <alignment horizontal="center" vertical="center"/>
    </xf>
    <xf numFmtId="0" fontId="9" fillId="0" borderId="12" xfId="6" applyFont="1" applyBorder="1" applyAlignment="1">
      <alignment horizontal="center" vertical="center"/>
    </xf>
    <xf numFmtId="0" fontId="9" fillId="0" borderId="13" xfId="6" applyFont="1" applyBorder="1" applyAlignment="1">
      <alignment horizontal="center" vertical="center"/>
    </xf>
    <xf numFmtId="0" fontId="9" fillId="0" borderId="1" xfId="6" applyFont="1" applyBorder="1" applyAlignment="1">
      <alignment horizontal="center" vertical="center"/>
    </xf>
    <xf numFmtId="0" fontId="17" fillId="5" borderId="14" xfId="6" applyFont="1" applyFill="1" applyBorder="1" applyAlignment="1">
      <alignment horizontal="right" vertical="center"/>
    </xf>
    <xf numFmtId="0" fontId="17" fillId="5" borderId="15" xfId="6" applyFont="1" applyFill="1" applyBorder="1" applyAlignment="1">
      <alignment horizontal="right" vertical="center"/>
    </xf>
    <xf numFmtId="0" fontId="17" fillId="5" borderId="16" xfId="6" applyFont="1" applyFill="1" applyBorder="1" applyAlignment="1">
      <alignment horizontal="right" vertical="center"/>
    </xf>
    <xf numFmtId="0" fontId="9" fillId="5" borderId="11" xfId="6" applyFont="1" applyFill="1" applyBorder="1" applyAlignment="1">
      <alignment horizontal="left" vertical="center" wrapText="1"/>
    </xf>
    <xf numFmtId="0" fontId="9" fillId="0" borderId="0" xfId="6" applyFont="1" applyAlignment="1">
      <alignment horizontal="justify" vertical="center" wrapText="1"/>
    </xf>
    <xf numFmtId="0" fontId="9" fillId="0" borderId="0" xfId="6" applyFont="1" applyAlignment="1">
      <alignment horizontal="left" vertical="center" wrapText="1"/>
    </xf>
    <xf numFmtId="3" fontId="9" fillId="5" borderId="7" xfId="6" applyNumberFormat="1" applyFont="1" applyFill="1" applyBorder="1" applyAlignment="1">
      <alignment horizontal="left" vertical="center"/>
    </xf>
    <xf numFmtId="3" fontId="9" fillId="5" borderId="11" xfId="6" applyNumberFormat="1" applyFont="1" applyFill="1" applyBorder="1" applyAlignment="1">
      <alignment horizontal="left" vertical="center"/>
    </xf>
    <xf numFmtId="0" fontId="1" fillId="0" borderId="0" xfId="10"/>
    <xf numFmtId="0" fontId="23" fillId="0" borderId="0" xfId="10" applyFont="1" applyAlignment="1">
      <alignment horizontal="center" vertical="center" wrapText="1"/>
    </xf>
    <xf numFmtId="39" fontId="24" fillId="0" borderId="28" xfId="10" applyNumberFormat="1" applyFont="1" applyBorder="1" applyAlignment="1">
      <alignment horizontal="right" vertical="center" wrapText="1"/>
    </xf>
    <xf numFmtId="0" fontId="24" fillId="0" borderId="28" xfId="10" applyFont="1" applyBorder="1" applyAlignment="1">
      <alignment horizontal="right" vertical="center" wrapText="1"/>
    </xf>
    <xf numFmtId="0" fontId="24" fillId="0" borderId="29" xfId="10" applyFont="1" applyBorder="1" applyAlignment="1">
      <alignment horizontal="right" vertical="center" wrapText="1"/>
    </xf>
    <xf numFmtId="0" fontId="24" fillId="0" borderId="30" xfId="10" applyFont="1" applyBorder="1" applyAlignment="1">
      <alignment horizontal="right" vertical="center" wrapText="1"/>
    </xf>
    <xf numFmtId="39" fontId="23" fillId="0" borderId="31" xfId="10" applyNumberFormat="1" applyFont="1" applyBorder="1" applyAlignment="1">
      <alignment horizontal="right" vertical="center" wrapText="1"/>
    </xf>
    <xf numFmtId="167" fontId="23" fillId="0" borderId="31" xfId="10" applyNumberFormat="1" applyFont="1" applyBorder="1" applyAlignment="1">
      <alignment horizontal="right" vertical="center" wrapText="1"/>
    </xf>
    <xf numFmtId="168" fontId="23" fillId="0" borderId="31" xfId="10" applyNumberFormat="1" applyFont="1" applyBorder="1" applyAlignment="1">
      <alignment horizontal="right" vertical="center" wrapText="1"/>
    </xf>
    <xf numFmtId="0" fontId="23" fillId="0" borderId="31" xfId="10" applyFont="1" applyBorder="1" applyAlignment="1">
      <alignment horizontal="center" vertical="center" wrapText="1"/>
    </xf>
    <xf numFmtId="0" fontId="23" fillId="0" borderId="28" xfId="10" applyFont="1" applyBorder="1" applyAlignment="1">
      <alignment horizontal="left" vertical="center" wrapText="1"/>
    </xf>
    <xf numFmtId="0" fontId="23" fillId="0" borderId="29" xfId="10" applyFont="1" applyBorder="1" applyAlignment="1">
      <alignment horizontal="left" vertical="center" wrapText="1"/>
    </xf>
    <xf numFmtId="0" fontId="23" fillId="0" borderId="30" xfId="10" applyFont="1" applyBorder="1" applyAlignment="1">
      <alignment horizontal="left" vertical="center" wrapText="1"/>
    </xf>
    <xf numFmtId="0" fontId="25" fillId="0" borderId="31" xfId="10" applyFont="1" applyBorder="1" applyAlignment="1">
      <alignment horizontal="center" vertical="center" wrapText="1"/>
    </xf>
    <xf numFmtId="168" fontId="26" fillId="0" borderId="31" xfId="10" applyNumberFormat="1" applyFont="1" applyBorder="1" applyAlignment="1">
      <alignment horizontal="right" vertical="center" wrapText="1"/>
    </xf>
    <xf numFmtId="0" fontId="27" fillId="8" borderId="31" xfId="10" applyFont="1" applyFill="1" applyBorder="1" applyAlignment="1">
      <alignment horizontal="center" vertical="center" wrapText="1"/>
    </xf>
    <xf numFmtId="0" fontId="28" fillId="8" borderId="31" xfId="10" applyFont="1" applyFill="1" applyBorder="1" applyAlignment="1">
      <alignment horizontal="center" vertical="center" wrapText="1"/>
    </xf>
    <xf numFmtId="0" fontId="24" fillId="8" borderId="31" xfId="10" applyFont="1" applyFill="1" applyBorder="1" applyAlignment="1">
      <alignment horizontal="center" vertical="center" wrapText="1"/>
    </xf>
    <xf numFmtId="0" fontId="24" fillId="8" borderId="28" xfId="10" applyFont="1" applyFill="1" applyBorder="1" applyAlignment="1">
      <alignment horizontal="left" vertical="center" wrapText="1"/>
    </xf>
    <xf numFmtId="0" fontId="24" fillId="8" borderId="29" xfId="10" applyFont="1" applyFill="1" applyBorder="1" applyAlignment="1">
      <alignment horizontal="left" vertical="center" wrapText="1"/>
    </xf>
    <xf numFmtId="0" fontId="24" fillId="8" borderId="30" xfId="10" applyFont="1" applyFill="1" applyBorder="1" applyAlignment="1">
      <alignment horizontal="left" vertical="center" wrapText="1"/>
    </xf>
    <xf numFmtId="0" fontId="24" fillId="9" borderId="31" xfId="10" applyFont="1" applyFill="1" applyBorder="1" applyAlignment="1">
      <alignment horizontal="center" vertical="center" wrapText="1"/>
    </xf>
    <xf numFmtId="0" fontId="24" fillId="9" borderId="28" xfId="10" applyFont="1" applyFill="1" applyBorder="1" applyAlignment="1">
      <alignment horizontal="left" vertical="center" wrapText="1"/>
    </xf>
    <xf numFmtId="0" fontId="24" fillId="9" borderId="29" xfId="10" applyFont="1" applyFill="1" applyBorder="1" applyAlignment="1">
      <alignment horizontal="left" vertical="center" wrapText="1"/>
    </xf>
    <xf numFmtId="0" fontId="24" fillId="9" borderId="30" xfId="10" applyFont="1" applyFill="1" applyBorder="1" applyAlignment="1">
      <alignment horizontal="left" vertical="center" wrapText="1"/>
    </xf>
    <xf numFmtId="0" fontId="29" fillId="9" borderId="31" xfId="10" applyFont="1" applyFill="1" applyBorder="1" applyAlignment="1">
      <alignment horizontal="center" vertical="center" wrapText="1"/>
    </xf>
    <xf numFmtId="0" fontId="23" fillId="0" borderId="31" xfId="10" applyFont="1" applyBorder="1" applyAlignment="1">
      <alignment horizontal="left" vertical="center" wrapText="1"/>
    </xf>
    <xf numFmtId="0" fontId="23" fillId="0" borderId="32" xfId="10" applyFont="1" applyBorder="1" applyAlignment="1">
      <alignment horizontal="left" vertical="center" wrapText="1"/>
    </xf>
    <xf numFmtId="0" fontId="23" fillId="0" borderId="33" xfId="10" applyFont="1" applyBorder="1" applyAlignment="1">
      <alignment horizontal="left" vertical="center" wrapText="1"/>
    </xf>
    <xf numFmtId="0" fontId="23" fillId="0" borderId="34" xfId="10" applyFont="1" applyBorder="1" applyAlignment="1">
      <alignment horizontal="left" vertical="center" wrapText="1"/>
    </xf>
    <xf numFmtId="0" fontId="23" fillId="0" borderId="35" xfId="10" applyFont="1" applyBorder="1" applyAlignment="1">
      <alignment horizontal="left" vertical="center" wrapText="1"/>
    </xf>
    <xf numFmtId="0" fontId="23" fillId="0" borderId="36" xfId="10" applyFont="1" applyBorder="1" applyAlignment="1">
      <alignment horizontal="left" vertical="center" wrapText="1"/>
    </xf>
    <xf numFmtId="0" fontId="24" fillId="0" borderId="28" xfId="10" applyFont="1" applyBorder="1" applyAlignment="1">
      <alignment horizontal="center" vertical="center" wrapText="1"/>
    </xf>
    <xf numFmtId="0" fontId="24" fillId="0" borderId="30" xfId="10" applyFont="1" applyBorder="1" applyAlignment="1">
      <alignment horizontal="center" vertical="center" wrapText="1"/>
    </xf>
    <xf numFmtId="0" fontId="23" fillId="0" borderId="37" xfId="10" applyFont="1" applyBorder="1" applyAlignment="1">
      <alignment horizontal="left" vertical="center" wrapText="1"/>
    </xf>
    <xf numFmtId="0" fontId="23" fillId="0" borderId="0" xfId="10" applyFont="1" applyAlignment="1">
      <alignment horizontal="left" vertical="center" wrapText="1"/>
    </xf>
    <xf numFmtId="0" fontId="23" fillId="0" borderId="38" xfId="10" applyFont="1" applyBorder="1" applyAlignment="1">
      <alignment horizontal="left" vertical="center" wrapText="1"/>
    </xf>
    <xf numFmtId="0" fontId="26" fillId="0" borderId="31" xfId="10" applyFont="1" applyBorder="1" applyAlignment="1">
      <alignment horizontal="left" vertical="center" wrapText="1"/>
    </xf>
    <xf numFmtId="0" fontId="23" fillId="0" borderId="39" xfId="10" applyFont="1" applyBorder="1" applyAlignment="1">
      <alignment horizontal="left" vertical="center" wrapText="1"/>
    </xf>
    <xf numFmtId="0" fontId="23" fillId="0" borderId="40" xfId="10" applyFont="1" applyBorder="1" applyAlignment="1">
      <alignment horizontal="left" vertical="center" wrapText="1"/>
    </xf>
    <xf numFmtId="0" fontId="23" fillId="0" borderId="41" xfId="10" applyFont="1" applyBorder="1" applyAlignment="1">
      <alignment horizontal="left" vertical="center" wrapText="1"/>
    </xf>
    <xf numFmtId="0" fontId="23" fillId="0" borderId="42" xfId="10" applyFont="1" applyBorder="1" applyAlignment="1">
      <alignment horizontal="left" vertical="center" wrapText="1"/>
    </xf>
    <xf numFmtId="0" fontId="24" fillId="0" borderId="28" xfId="10" applyFont="1" applyBorder="1" applyAlignment="1">
      <alignment horizontal="left" vertical="center" wrapText="1"/>
    </xf>
    <xf numFmtId="0" fontId="24" fillId="0" borderId="29" xfId="10" applyFont="1" applyBorder="1" applyAlignment="1">
      <alignment horizontal="left" vertical="center" wrapText="1"/>
    </xf>
    <xf numFmtId="0" fontId="24" fillId="0" borderId="30" xfId="10" applyFont="1" applyBorder="1" applyAlignment="1">
      <alignment horizontal="left" vertical="center" wrapText="1"/>
    </xf>
    <xf numFmtId="0" fontId="28" fillId="0" borderId="31" xfId="10" applyFont="1" applyBorder="1" applyAlignment="1">
      <alignment horizontal="left" vertical="center" wrapText="1"/>
    </xf>
    <xf numFmtId="0" fontId="24" fillId="0" borderId="31" xfId="10" applyFont="1" applyBorder="1" applyAlignment="1">
      <alignment horizontal="left" vertical="center" wrapText="1"/>
    </xf>
    <xf numFmtId="0" fontId="30" fillId="10" borderId="28" xfId="10" applyFont="1" applyFill="1" applyBorder="1" applyAlignment="1">
      <alignment horizontal="center" vertical="center" wrapText="1"/>
    </xf>
    <xf numFmtId="0" fontId="30" fillId="10" borderId="29" xfId="10" applyFont="1" applyFill="1" applyBorder="1" applyAlignment="1">
      <alignment horizontal="center" vertical="center" wrapText="1"/>
    </xf>
    <xf numFmtId="0" fontId="30" fillId="10" borderId="30" xfId="10" applyFont="1" applyFill="1" applyBorder="1" applyAlignment="1">
      <alignment horizontal="center" vertical="center" wrapText="1"/>
    </xf>
    <xf numFmtId="170" fontId="19" fillId="0" borderId="0" xfId="0" applyNumberFormat="1" applyFont="1" applyAlignment="1">
      <alignment horizontal="center" vertical="top" wrapText="1"/>
    </xf>
    <xf numFmtId="170" fontId="20" fillId="2" borderId="5" xfId="0" applyNumberFormat="1" applyFont="1" applyFill="1" applyBorder="1" applyAlignment="1">
      <alignment horizontal="center" vertical="top" wrapText="1"/>
    </xf>
    <xf numFmtId="10" fontId="19" fillId="0" borderId="0" xfId="9" applyNumberFormat="1" applyFont="1" applyAlignment="1">
      <alignment horizontal="center" vertical="top" wrapText="1"/>
    </xf>
    <xf numFmtId="10" fontId="8" fillId="2" borderId="4" xfId="9" applyNumberFormat="1" applyFont="1" applyFill="1" applyBorder="1" applyAlignment="1">
      <alignment horizontal="center" vertical="top" wrapText="1"/>
    </xf>
  </cellXfs>
  <cellStyles count="11">
    <cellStyle name="Hiperlink 2" xfId="3" xr:uid="{3FFF201B-173A-4EF5-B06A-FEBD71D69D9A}"/>
    <cellStyle name="Moeda" xfId="1" builtinId="4"/>
    <cellStyle name="Moeda 2" xfId="7" xr:uid="{49504066-3DD9-463F-85BE-DB4BEBD3BC74}"/>
    <cellStyle name="Normal" xfId="0" builtinId="0"/>
    <cellStyle name="Normal 2" xfId="4" xr:uid="{16BB2E26-F76B-4251-A836-6CF6A4E06284}"/>
    <cellStyle name="Normal 2 2" xfId="6" xr:uid="{3CE15F60-14F3-4546-BF44-B189FC849476}"/>
    <cellStyle name="Normal 3" xfId="2" xr:uid="{77ED62A7-A916-44A5-B309-1B5D56B00DAB}"/>
    <cellStyle name="Normal 4" xfId="10" xr:uid="{3F334F0D-07B2-487E-964F-EE78C6961FA2}"/>
    <cellStyle name="Porcentagem" xfId="9" builtinId="5"/>
    <cellStyle name="Porcentagem 2" xfId="5" xr:uid="{169643C7-742B-44D1-AA3F-A2521EFADD08}"/>
    <cellStyle name="Porcentagem 3" xfId="8" xr:uid="{7570E498-B232-412A-BA48-4FD176084D53}"/>
  </cellStyles>
  <dxfs count="22">
    <dxf>
      <font>
        <color rgb="FFFF0000"/>
      </font>
      <fill>
        <patternFill>
          <bgColor rgb="FFFF0000"/>
        </patternFill>
      </fill>
    </dxf>
    <dxf>
      <font>
        <color rgb="FFFFFF00"/>
      </font>
      <fill>
        <patternFill>
          <bgColor rgb="FFFFFF00"/>
        </patternFill>
      </fill>
    </dxf>
    <dxf>
      <font>
        <color rgb="FF00B050"/>
      </font>
      <fill>
        <patternFill>
          <bgColor rgb="FF00B050"/>
        </patternFill>
      </fill>
    </dxf>
    <dxf>
      <fill>
        <patternFill>
          <bgColor rgb="FFFF0000"/>
        </patternFill>
      </fill>
    </dxf>
    <dxf>
      <font>
        <color rgb="FF00CC99"/>
      </font>
      <fill>
        <patternFill>
          <bgColor rgb="FF00CC99"/>
        </patternFill>
      </fill>
      <border>
        <top style="dotted">
          <color auto="1"/>
        </top>
        <bottom style="dotted">
          <color auto="1"/>
        </bottom>
      </border>
    </dxf>
    <dxf>
      <font>
        <color rgb="FF00CC99"/>
      </font>
      <fill>
        <patternFill>
          <bgColor rgb="FF00CC99"/>
        </patternFill>
      </fill>
      <border>
        <top style="dotted">
          <color auto="1"/>
        </top>
        <bottom style="dotted">
          <color auto="1"/>
        </bottom>
      </border>
    </dxf>
    <dxf>
      <font>
        <color rgb="FFFF0000"/>
      </font>
      <fill>
        <patternFill>
          <bgColor rgb="FFFF0000"/>
        </patternFill>
      </fill>
      <border>
        <top style="dotted">
          <color auto="1"/>
        </top>
        <bottom style="dotted">
          <color auto="1"/>
        </bottom>
      </border>
    </dxf>
    <dxf>
      <font>
        <color rgb="FF00CC99"/>
      </font>
      <fill>
        <patternFill>
          <bgColor rgb="FF00CC99"/>
        </patternFill>
      </fill>
      <border>
        <top style="dotted">
          <color auto="1"/>
        </top>
        <bottom style="dotted">
          <color auto="1"/>
        </bottom>
      </border>
    </dxf>
    <dxf>
      <font>
        <color rgb="FF00CC99"/>
      </font>
      <fill>
        <patternFill>
          <bgColor rgb="FF00CC99"/>
        </patternFill>
      </fill>
      <border>
        <top style="dotted">
          <color auto="1"/>
        </top>
        <bottom style="dotted">
          <color auto="1"/>
        </bottom>
      </border>
    </dxf>
    <dxf>
      <font>
        <color theme="0"/>
      </font>
      <fill>
        <patternFill>
          <bgColor theme="0"/>
        </patternFill>
      </fill>
      <border>
        <top style="dotted">
          <color auto="1"/>
        </top>
        <bottom style="dotted">
          <color auto="1"/>
        </bottom>
      </border>
    </dxf>
    <dxf>
      <font>
        <color theme="0"/>
      </font>
      <fill>
        <patternFill>
          <bgColor theme="0"/>
        </patternFill>
      </fill>
      <border>
        <top style="dotted">
          <color auto="1"/>
        </top>
        <bottom style="dotted">
          <color auto="1"/>
        </bottom>
      </border>
    </dxf>
    <dxf>
      <font>
        <color theme="0"/>
      </font>
      <fill>
        <patternFill>
          <bgColor theme="0"/>
        </patternFill>
      </fill>
      <border>
        <top style="dotted">
          <color auto="1"/>
        </top>
        <bottom style="dotted">
          <color auto="1"/>
        </bottom>
      </border>
    </dxf>
    <dxf>
      <font>
        <color theme="0"/>
      </font>
      <fill>
        <patternFill>
          <bgColor theme="0"/>
        </patternFill>
      </fill>
      <border>
        <top style="dotted">
          <color auto="1"/>
        </top>
        <bottom style="dotted">
          <color auto="1"/>
        </bottom>
      </border>
    </dxf>
    <dxf>
      <font>
        <color theme="0"/>
      </font>
      <fill>
        <patternFill>
          <bgColor theme="0"/>
        </patternFill>
      </fill>
      <border>
        <top style="dotted">
          <color auto="1"/>
        </top>
        <bottom style="dotted">
          <color auto="1"/>
        </bottom>
      </border>
    </dxf>
    <dxf>
      <font>
        <color rgb="FF00CC99"/>
      </font>
      <fill>
        <patternFill>
          <bgColor rgb="FF00CC99"/>
        </patternFill>
      </fill>
      <border>
        <top style="dotted">
          <color auto="1"/>
        </top>
        <bottom style="dotted">
          <color auto="1"/>
        </bottom>
      </border>
    </dxf>
    <dxf>
      <font>
        <color theme="0"/>
      </font>
      <fill>
        <patternFill>
          <bgColor theme="0"/>
        </patternFill>
      </fill>
      <border>
        <top style="dotted">
          <color auto="1"/>
        </top>
        <bottom style="dotted">
          <color auto="1"/>
        </bottom>
      </border>
    </dxf>
    <dxf>
      <font>
        <color rgb="FF00CC99"/>
      </font>
      <fill>
        <patternFill>
          <bgColor rgb="FF00CC99"/>
        </patternFill>
      </fill>
      <border>
        <top style="dotted">
          <color auto="1"/>
        </top>
        <bottom style="dotted">
          <color auto="1"/>
        </bottom>
      </border>
    </dxf>
    <dxf>
      <font>
        <color theme="0"/>
      </font>
      <fill>
        <patternFill>
          <bgColor theme="0"/>
        </patternFill>
      </fill>
      <border>
        <top style="dotted">
          <color auto="1"/>
        </top>
        <bottom style="dotted">
          <color auto="1"/>
        </bottom>
      </border>
    </dxf>
    <dxf>
      <font>
        <color rgb="FFFF0000"/>
      </font>
      <fill>
        <patternFill>
          <bgColor rgb="FFFF0000"/>
        </patternFill>
      </fill>
      <border>
        <top style="dotted">
          <color auto="1"/>
        </top>
        <bottom style="dotted">
          <color auto="1"/>
        </bottom>
      </border>
    </dxf>
    <dxf>
      <font>
        <color rgb="FFFF0000"/>
      </font>
      <fill>
        <patternFill>
          <bgColor rgb="FFFF0000"/>
        </patternFill>
      </fill>
      <border>
        <top style="dotted">
          <color auto="1"/>
        </top>
        <bottom style="dotted">
          <color auto="1"/>
        </bottom>
      </border>
    </dxf>
    <dxf>
      <font>
        <color rgb="FFFF0000"/>
      </font>
      <fill>
        <patternFill>
          <bgColor rgb="FFFF0000"/>
        </patternFill>
      </fill>
      <border>
        <top style="dotted">
          <color auto="1"/>
        </top>
        <bottom style="dotted">
          <color auto="1"/>
        </bottom>
      </border>
    </dxf>
    <dxf>
      <font>
        <color rgb="FF00CC99"/>
      </font>
      <fill>
        <patternFill>
          <bgColor rgb="FF00CC99"/>
        </patternFill>
      </fill>
      <border>
        <top style="dotted">
          <color auto="1"/>
        </top>
        <bottom style="dotted">
          <color auto="1"/>
        </bottom>
      </border>
    </dxf>
  </dxfs>
  <tableStyles count="0" defaultTableStyle="TableStyleMedium9" defaultPivotStyle="PivotStyleLight16"/>
  <colors>
    <mruColors>
      <color rgb="FF00CC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4"/>
          <c:order val="2"/>
          <c:spPr>
            <a:solidFill>
              <a:srgbClr val="00B050"/>
            </a:solidFill>
            <a:ln>
              <a:noFill/>
            </a:ln>
            <a:effectLst/>
          </c:spPr>
          <c:cat>
            <c:strRef>
              <c:f>'CURVA ABC SERVIÇOS'!$A$18:$A$73</c:f>
              <c:strCache>
                <c:ptCount val="56"/>
                <c:pt idx="0">
                  <c:v>4.1</c:v>
                </c:pt>
                <c:pt idx="1">
                  <c:v>6.1.1</c:v>
                </c:pt>
                <c:pt idx="2">
                  <c:v>5.4.1</c:v>
                </c:pt>
                <c:pt idx="3">
                  <c:v>6.3.10</c:v>
                </c:pt>
                <c:pt idx="4">
                  <c:v>5.7.1</c:v>
                </c:pt>
                <c:pt idx="5">
                  <c:v>4.2</c:v>
                </c:pt>
                <c:pt idx="6">
                  <c:v>5.6.1</c:v>
                </c:pt>
                <c:pt idx="7">
                  <c:v>1.1</c:v>
                </c:pt>
                <c:pt idx="8">
                  <c:v>7.1</c:v>
                </c:pt>
                <c:pt idx="9">
                  <c:v>5.1.1</c:v>
                </c:pt>
                <c:pt idx="10">
                  <c:v>5.1.4</c:v>
                </c:pt>
                <c:pt idx="11">
                  <c:v>2.3</c:v>
                </c:pt>
                <c:pt idx="12">
                  <c:v>4.4</c:v>
                </c:pt>
                <c:pt idx="13">
                  <c:v>5.1.3</c:v>
                </c:pt>
                <c:pt idx="14">
                  <c:v>4.3</c:v>
                </c:pt>
                <c:pt idx="15">
                  <c:v>2.2</c:v>
                </c:pt>
                <c:pt idx="16">
                  <c:v>5.2.1</c:v>
                </c:pt>
                <c:pt idx="17">
                  <c:v>5.5.1</c:v>
                </c:pt>
                <c:pt idx="18">
                  <c:v>5.2.2</c:v>
                </c:pt>
                <c:pt idx="19">
                  <c:v>4.5</c:v>
                </c:pt>
                <c:pt idx="20">
                  <c:v>6.1.2</c:v>
                </c:pt>
                <c:pt idx="21">
                  <c:v>5.5.2</c:v>
                </c:pt>
                <c:pt idx="22">
                  <c:v>5.2.3</c:v>
                </c:pt>
                <c:pt idx="23">
                  <c:v>6.3.14</c:v>
                </c:pt>
                <c:pt idx="24">
                  <c:v>3.2</c:v>
                </c:pt>
                <c:pt idx="25">
                  <c:v>5.5.3</c:v>
                </c:pt>
                <c:pt idx="26">
                  <c:v>5.1.2</c:v>
                </c:pt>
                <c:pt idx="27">
                  <c:v>2.1</c:v>
                </c:pt>
                <c:pt idx="28">
                  <c:v>6.3.3</c:v>
                </c:pt>
                <c:pt idx="29">
                  <c:v>3.1</c:v>
                </c:pt>
                <c:pt idx="30">
                  <c:v>3.4</c:v>
                </c:pt>
                <c:pt idx="31">
                  <c:v>5.8.1</c:v>
                </c:pt>
                <c:pt idx="32">
                  <c:v>5.1.5</c:v>
                </c:pt>
                <c:pt idx="33">
                  <c:v>6.3.4</c:v>
                </c:pt>
                <c:pt idx="34">
                  <c:v>6.3.5</c:v>
                </c:pt>
                <c:pt idx="35">
                  <c:v>5.3.1</c:v>
                </c:pt>
                <c:pt idx="36">
                  <c:v>6.4.2</c:v>
                </c:pt>
                <c:pt idx="37">
                  <c:v>6.2.1</c:v>
                </c:pt>
                <c:pt idx="38">
                  <c:v>6.4.6</c:v>
                </c:pt>
                <c:pt idx="39">
                  <c:v>6.4.7</c:v>
                </c:pt>
                <c:pt idx="40">
                  <c:v>6.4.1</c:v>
                </c:pt>
                <c:pt idx="41">
                  <c:v>6.4.3</c:v>
                </c:pt>
                <c:pt idx="42">
                  <c:v>6.3.12</c:v>
                </c:pt>
                <c:pt idx="43">
                  <c:v>6.3.13</c:v>
                </c:pt>
                <c:pt idx="44">
                  <c:v>6.2.2</c:v>
                </c:pt>
                <c:pt idx="45">
                  <c:v>6.4.5</c:v>
                </c:pt>
                <c:pt idx="46">
                  <c:v>6.4.4</c:v>
                </c:pt>
                <c:pt idx="47">
                  <c:v>6.3.1</c:v>
                </c:pt>
                <c:pt idx="48">
                  <c:v>3.3</c:v>
                </c:pt>
                <c:pt idx="49">
                  <c:v>6.3.11</c:v>
                </c:pt>
                <c:pt idx="50">
                  <c:v>6.3.2</c:v>
                </c:pt>
                <c:pt idx="51">
                  <c:v>6.3.6</c:v>
                </c:pt>
                <c:pt idx="52">
                  <c:v>6.3.8</c:v>
                </c:pt>
                <c:pt idx="53">
                  <c:v>6.3.7</c:v>
                </c:pt>
                <c:pt idx="54">
                  <c:v>6.2.3</c:v>
                </c:pt>
                <c:pt idx="55">
                  <c:v>6.3.9</c:v>
                </c:pt>
              </c:strCache>
            </c:strRef>
          </c:cat>
          <c:val>
            <c:numRef>
              <c:f>'CURVA ABC SERVIÇOS'!$G$18:$G$73</c:f>
              <c:numCache>
                <c:formatCode>0.00%</c:formatCode>
                <c:ptCount val="56"/>
                <c:pt idx="0">
                  <c:v>0.22277202500880156</c:v>
                </c:pt>
                <c:pt idx="1">
                  <c:v>0.36051161400946463</c:v>
                </c:pt>
                <c:pt idx="2">
                  <c:v>0.41636253921832522</c:v>
                </c:pt>
                <c:pt idx="3">
                  <c:v>0.46616684612935916</c:v>
                </c:pt>
                <c:pt idx="4">
                  <c:v>0.51110901491099303</c:v>
                </c:pt>
                <c:pt idx="5">
                  <c:v>0.55213213029827413</c:v>
                </c:pt>
                <c:pt idx="6">
                  <c:v>0.59308317902944196</c:v>
                </c:pt>
                <c:pt idx="7">
                  <c:v>0.63360546488756764</c:v>
                </c:pt>
                <c:pt idx="8">
                  <c:v>0.67022949314262448</c:v>
                </c:pt>
                <c:pt idx="9">
                  <c:v>0.70285389531128817</c:v>
                </c:pt>
                <c:pt idx="10">
                  <c:v>0.7319922306454465</c:v>
                </c:pt>
                <c:pt idx="11">
                  <c:v>0.75854112332528978</c:v>
                </c:pt>
                <c:pt idx="12">
                  <c:v>0.78390858627717697</c:v>
                </c:pt>
                <c:pt idx="13">
                  <c:v>0.80746924987351665</c:v>
                </c:pt>
                <c:pt idx="14">
                  <c:v>0.82900160520630406</c:v>
                </c:pt>
                <c:pt idx="15">
                  <c:v>0.84944178552605298</c:v>
                </c:pt>
                <c:pt idx="16">
                  <c:v>0.86335554845937057</c:v>
                </c:pt>
                <c:pt idx="17">
                  <c:v>0.87651943099781926</c:v>
                </c:pt>
                <c:pt idx="18">
                  <c:v>0.8863011963270232</c:v>
                </c:pt>
                <c:pt idx="19">
                  <c:v>0.89592671457559403</c:v>
                </c:pt>
                <c:pt idx="20">
                  <c:v>0.90546778841921971</c:v>
                </c:pt>
                <c:pt idx="21">
                  <c:v>0.91497152369824131</c:v>
                </c:pt>
                <c:pt idx="22">
                  <c:v>0.92411721352704912</c:v>
                </c:pt>
                <c:pt idx="23">
                  <c:v>0.93255490785513928</c:v>
                </c:pt>
                <c:pt idx="24">
                  <c:v>0.94062385086021094</c:v>
                </c:pt>
                <c:pt idx="25">
                  <c:v>0.94863788593681531</c:v>
                </c:pt>
                <c:pt idx="26">
                  <c:v>0.95646511086576569</c:v>
                </c:pt>
                <c:pt idx="27">
                  <c:v>0.96176636576711227</c:v>
                </c:pt>
                <c:pt idx="28">
                  <c:v>0.96650921407542456</c:v>
                </c:pt>
                <c:pt idx="29">
                  <c:v>0.9711552402299598</c:v>
                </c:pt>
                <c:pt idx="30">
                  <c:v>0.97499351561416348</c:v>
                </c:pt>
                <c:pt idx="31">
                  <c:v>0.97796889765030137</c:v>
                </c:pt>
                <c:pt idx="32">
                  <c:v>0.98093049404200572</c:v>
                </c:pt>
                <c:pt idx="33">
                  <c:v>0.9836125351632925</c:v>
                </c:pt>
                <c:pt idx="34">
                  <c:v>0.98622946111299947</c:v>
                </c:pt>
                <c:pt idx="35">
                  <c:v>0.98868409776344923</c:v>
                </c:pt>
                <c:pt idx="36">
                  <c:v>0.99048790534084308</c:v>
                </c:pt>
                <c:pt idx="37">
                  <c:v>0.99193440074698236</c:v>
                </c:pt>
                <c:pt idx="38">
                  <c:v>0.99303939347622816</c:v>
                </c:pt>
                <c:pt idx="39">
                  <c:v>0.99407296483484475</c:v>
                </c:pt>
                <c:pt idx="40">
                  <c:v>0.99501819074445308</c:v>
                </c:pt>
                <c:pt idx="41">
                  <c:v>0.99565939919756385</c:v>
                </c:pt>
                <c:pt idx="42">
                  <c:v>0.99624939544816193</c:v>
                </c:pt>
                <c:pt idx="43">
                  <c:v>0.99676357065437537</c:v>
                </c:pt>
                <c:pt idx="44">
                  <c:v>0.99727082370721365</c:v>
                </c:pt>
                <c:pt idx="45">
                  <c:v>0.99777179989216092</c:v>
                </c:pt>
                <c:pt idx="46">
                  <c:v>0.99820801287942884</c:v>
                </c:pt>
                <c:pt idx="47">
                  <c:v>0.99862950162519537</c:v>
                </c:pt>
                <c:pt idx="48">
                  <c:v>0.99901948870687329</c:v>
                </c:pt>
                <c:pt idx="49">
                  <c:v>0.99933230551088159</c:v>
                </c:pt>
                <c:pt idx="50">
                  <c:v>0.99961274071605022</c:v>
                </c:pt>
                <c:pt idx="51">
                  <c:v>0.99971044280457833</c:v>
                </c:pt>
                <c:pt idx="52">
                  <c:v>0.9997961484493334</c:v>
                </c:pt>
                <c:pt idx="53">
                  <c:v>0.9998780997058172</c:v>
                </c:pt>
                <c:pt idx="54">
                  <c:v>0.99994714525261852</c:v>
                </c:pt>
                <c:pt idx="55">
                  <c:v>1</c:v>
                </c:pt>
              </c:numCache>
            </c:numRef>
          </c:val>
          <c:extLst>
            <c:ext xmlns:c16="http://schemas.microsoft.com/office/drawing/2014/chart" uri="{C3380CC4-5D6E-409C-BE32-E72D297353CC}">
              <c16:uniqueId val="{00000000-3065-4AD5-8B67-585287A6CB63}"/>
            </c:ext>
          </c:extLst>
        </c:ser>
        <c:ser>
          <c:idx val="3"/>
          <c:order val="3"/>
          <c:spPr>
            <a:solidFill>
              <a:srgbClr val="FFFF00"/>
            </a:solidFill>
            <a:ln>
              <a:noFill/>
            </a:ln>
            <a:effectLst/>
          </c:spPr>
          <c:cat>
            <c:strRef>
              <c:f>'CURVA ABC SERVIÇOS'!$A$18:$A$73</c:f>
              <c:strCache>
                <c:ptCount val="56"/>
                <c:pt idx="0">
                  <c:v>4.1</c:v>
                </c:pt>
                <c:pt idx="1">
                  <c:v>6.1.1</c:v>
                </c:pt>
                <c:pt idx="2">
                  <c:v>5.4.1</c:v>
                </c:pt>
                <c:pt idx="3">
                  <c:v>6.3.10</c:v>
                </c:pt>
                <c:pt idx="4">
                  <c:v>5.7.1</c:v>
                </c:pt>
                <c:pt idx="5">
                  <c:v>4.2</c:v>
                </c:pt>
                <c:pt idx="6">
                  <c:v>5.6.1</c:v>
                </c:pt>
                <c:pt idx="7">
                  <c:v>1.1</c:v>
                </c:pt>
                <c:pt idx="8">
                  <c:v>7.1</c:v>
                </c:pt>
                <c:pt idx="9">
                  <c:v>5.1.1</c:v>
                </c:pt>
                <c:pt idx="10">
                  <c:v>5.1.4</c:v>
                </c:pt>
                <c:pt idx="11">
                  <c:v>2.3</c:v>
                </c:pt>
                <c:pt idx="12">
                  <c:v>4.4</c:v>
                </c:pt>
                <c:pt idx="13">
                  <c:v>5.1.3</c:v>
                </c:pt>
                <c:pt idx="14">
                  <c:v>4.3</c:v>
                </c:pt>
                <c:pt idx="15">
                  <c:v>2.2</c:v>
                </c:pt>
                <c:pt idx="16">
                  <c:v>5.2.1</c:v>
                </c:pt>
                <c:pt idx="17">
                  <c:v>5.5.1</c:v>
                </c:pt>
                <c:pt idx="18">
                  <c:v>5.2.2</c:v>
                </c:pt>
                <c:pt idx="19">
                  <c:v>4.5</c:v>
                </c:pt>
                <c:pt idx="20">
                  <c:v>6.1.2</c:v>
                </c:pt>
                <c:pt idx="21">
                  <c:v>5.5.2</c:v>
                </c:pt>
                <c:pt idx="22">
                  <c:v>5.2.3</c:v>
                </c:pt>
                <c:pt idx="23">
                  <c:v>6.3.14</c:v>
                </c:pt>
                <c:pt idx="24">
                  <c:v>3.2</c:v>
                </c:pt>
                <c:pt idx="25">
                  <c:v>5.5.3</c:v>
                </c:pt>
                <c:pt idx="26">
                  <c:v>5.1.2</c:v>
                </c:pt>
                <c:pt idx="27">
                  <c:v>2.1</c:v>
                </c:pt>
                <c:pt idx="28">
                  <c:v>6.3.3</c:v>
                </c:pt>
                <c:pt idx="29">
                  <c:v>3.1</c:v>
                </c:pt>
                <c:pt idx="30">
                  <c:v>3.4</c:v>
                </c:pt>
                <c:pt idx="31">
                  <c:v>5.8.1</c:v>
                </c:pt>
                <c:pt idx="32">
                  <c:v>5.1.5</c:v>
                </c:pt>
                <c:pt idx="33">
                  <c:v>6.3.4</c:v>
                </c:pt>
                <c:pt idx="34">
                  <c:v>6.3.5</c:v>
                </c:pt>
                <c:pt idx="35">
                  <c:v>5.3.1</c:v>
                </c:pt>
                <c:pt idx="36">
                  <c:v>6.4.2</c:v>
                </c:pt>
                <c:pt idx="37">
                  <c:v>6.2.1</c:v>
                </c:pt>
                <c:pt idx="38">
                  <c:v>6.4.6</c:v>
                </c:pt>
                <c:pt idx="39">
                  <c:v>6.4.7</c:v>
                </c:pt>
                <c:pt idx="40">
                  <c:v>6.4.1</c:v>
                </c:pt>
                <c:pt idx="41">
                  <c:v>6.4.3</c:v>
                </c:pt>
                <c:pt idx="42">
                  <c:v>6.3.12</c:v>
                </c:pt>
                <c:pt idx="43">
                  <c:v>6.3.13</c:v>
                </c:pt>
                <c:pt idx="44">
                  <c:v>6.2.2</c:v>
                </c:pt>
                <c:pt idx="45">
                  <c:v>6.4.5</c:v>
                </c:pt>
                <c:pt idx="46">
                  <c:v>6.4.4</c:v>
                </c:pt>
                <c:pt idx="47">
                  <c:v>6.3.1</c:v>
                </c:pt>
                <c:pt idx="48">
                  <c:v>3.3</c:v>
                </c:pt>
                <c:pt idx="49">
                  <c:v>6.3.11</c:v>
                </c:pt>
                <c:pt idx="50">
                  <c:v>6.3.2</c:v>
                </c:pt>
                <c:pt idx="51">
                  <c:v>6.3.6</c:v>
                </c:pt>
                <c:pt idx="52">
                  <c:v>6.3.8</c:v>
                </c:pt>
                <c:pt idx="53">
                  <c:v>6.3.7</c:v>
                </c:pt>
                <c:pt idx="54">
                  <c:v>6.2.3</c:v>
                </c:pt>
                <c:pt idx="55">
                  <c:v>6.3.9</c:v>
                </c:pt>
              </c:strCache>
            </c:strRef>
          </c:cat>
          <c:val>
            <c:numRef>
              <c:f>'CURVA ABC SERVIÇOS'!$G$18:$G$37</c:f>
              <c:numCache>
                <c:formatCode>0.00%</c:formatCode>
                <c:ptCount val="20"/>
                <c:pt idx="0">
                  <c:v>0.22277202500880156</c:v>
                </c:pt>
                <c:pt idx="1">
                  <c:v>0.36051161400946463</c:v>
                </c:pt>
                <c:pt idx="2">
                  <c:v>0.41636253921832522</c:v>
                </c:pt>
                <c:pt idx="3">
                  <c:v>0.46616684612935916</c:v>
                </c:pt>
                <c:pt idx="4">
                  <c:v>0.51110901491099303</c:v>
                </c:pt>
                <c:pt idx="5">
                  <c:v>0.55213213029827413</c:v>
                </c:pt>
                <c:pt idx="6">
                  <c:v>0.59308317902944196</c:v>
                </c:pt>
                <c:pt idx="7">
                  <c:v>0.63360546488756764</c:v>
                </c:pt>
                <c:pt idx="8">
                  <c:v>0.67022949314262448</c:v>
                </c:pt>
                <c:pt idx="9">
                  <c:v>0.70285389531128817</c:v>
                </c:pt>
                <c:pt idx="10">
                  <c:v>0.7319922306454465</c:v>
                </c:pt>
                <c:pt idx="11">
                  <c:v>0.75854112332528978</c:v>
                </c:pt>
                <c:pt idx="12">
                  <c:v>0.78390858627717697</c:v>
                </c:pt>
                <c:pt idx="13">
                  <c:v>0.80746924987351665</c:v>
                </c:pt>
                <c:pt idx="14">
                  <c:v>0.82900160520630406</c:v>
                </c:pt>
                <c:pt idx="15">
                  <c:v>0.84944178552605298</c:v>
                </c:pt>
                <c:pt idx="16">
                  <c:v>0.86335554845937057</c:v>
                </c:pt>
                <c:pt idx="17">
                  <c:v>0.87651943099781926</c:v>
                </c:pt>
                <c:pt idx="18">
                  <c:v>0.8863011963270232</c:v>
                </c:pt>
                <c:pt idx="19">
                  <c:v>0.89592671457559403</c:v>
                </c:pt>
              </c:numCache>
            </c:numRef>
          </c:val>
          <c:extLst>
            <c:ext xmlns:c16="http://schemas.microsoft.com/office/drawing/2014/chart" uri="{C3380CC4-5D6E-409C-BE32-E72D297353CC}">
              <c16:uniqueId val="{00000001-3065-4AD5-8B67-585287A6CB63}"/>
            </c:ext>
          </c:extLst>
        </c:ser>
        <c:ser>
          <c:idx val="2"/>
          <c:order val="4"/>
          <c:spPr>
            <a:solidFill>
              <a:srgbClr val="FF0000"/>
            </a:solidFill>
            <a:ln>
              <a:noFill/>
            </a:ln>
            <a:effectLst/>
          </c:spPr>
          <c:cat>
            <c:strRef>
              <c:f>'CURVA ABC SERVIÇOS'!$A$18:$A$73</c:f>
              <c:strCache>
                <c:ptCount val="56"/>
                <c:pt idx="0">
                  <c:v>4.1</c:v>
                </c:pt>
                <c:pt idx="1">
                  <c:v>6.1.1</c:v>
                </c:pt>
                <c:pt idx="2">
                  <c:v>5.4.1</c:v>
                </c:pt>
                <c:pt idx="3">
                  <c:v>6.3.10</c:v>
                </c:pt>
                <c:pt idx="4">
                  <c:v>5.7.1</c:v>
                </c:pt>
                <c:pt idx="5">
                  <c:v>4.2</c:v>
                </c:pt>
                <c:pt idx="6">
                  <c:v>5.6.1</c:v>
                </c:pt>
                <c:pt idx="7">
                  <c:v>1.1</c:v>
                </c:pt>
                <c:pt idx="8">
                  <c:v>7.1</c:v>
                </c:pt>
                <c:pt idx="9">
                  <c:v>5.1.1</c:v>
                </c:pt>
                <c:pt idx="10">
                  <c:v>5.1.4</c:v>
                </c:pt>
                <c:pt idx="11">
                  <c:v>2.3</c:v>
                </c:pt>
                <c:pt idx="12">
                  <c:v>4.4</c:v>
                </c:pt>
                <c:pt idx="13">
                  <c:v>5.1.3</c:v>
                </c:pt>
                <c:pt idx="14">
                  <c:v>4.3</c:v>
                </c:pt>
                <c:pt idx="15">
                  <c:v>2.2</c:v>
                </c:pt>
                <c:pt idx="16">
                  <c:v>5.2.1</c:v>
                </c:pt>
                <c:pt idx="17">
                  <c:v>5.5.1</c:v>
                </c:pt>
                <c:pt idx="18">
                  <c:v>5.2.2</c:v>
                </c:pt>
                <c:pt idx="19">
                  <c:v>4.5</c:v>
                </c:pt>
                <c:pt idx="20">
                  <c:v>6.1.2</c:v>
                </c:pt>
                <c:pt idx="21">
                  <c:v>5.5.2</c:v>
                </c:pt>
                <c:pt idx="22">
                  <c:v>5.2.3</c:v>
                </c:pt>
                <c:pt idx="23">
                  <c:v>6.3.14</c:v>
                </c:pt>
                <c:pt idx="24">
                  <c:v>3.2</c:v>
                </c:pt>
                <c:pt idx="25">
                  <c:v>5.5.3</c:v>
                </c:pt>
                <c:pt idx="26">
                  <c:v>5.1.2</c:v>
                </c:pt>
                <c:pt idx="27">
                  <c:v>2.1</c:v>
                </c:pt>
                <c:pt idx="28">
                  <c:v>6.3.3</c:v>
                </c:pt>
                <c:pt idx="29">
                  <c:v>3.1</c:v>
                </c:pt>
                <c:pt idx="30">
                  <c:v>3.4</c:v>
                </c:pt>
                <c:pt idx="31">
                  <c:v>5.8.1</c:v>
                </c:pt>
                <c:pt idx="32">
                  <c:v>5.1.5</c:v>
                </c:pt>
                <c:pt idx="33">
                  <c:v>6.3.4</c:v>
                </c:pt>
                <c:pt idx="34">
                  <c:v>6.3.5</c:v>
                </c:pt>
                <c:pt idx="35">
                  <c:v>5.3.1</c:v>
                </c:pt>
                <c:pt idx="36">
                  <c:v>6.4.2</c:v>
                </c:pt>
                <c:pt idx="37">
                  <c:v>6.2.1</c:v>
                </c:pt>
                <c:pt idx="38">
                  <c:v>6.4.6</c:v>
                </c:pt>
                <c:pt idx="39">
                  <c:v>6.4.7</c:v>
                </c:pt>
                <c:pt idx="40">
                  <c:v>6.4.1</c:v>
                </c:pt>
                <c:pt idx="41">
                  <c:v>6.4.3</c:v>
                </c:pt>
                <c:pt idx="42">
                  <c:v>6.3.12</c:v>
                </c:pt>
                <c:pt idx="43">
                  <c:v>6.3.13</c:v>
                </c:pt>
                <c:pt idx="44">
                  <c:v>6.2.2</c:v>
                </c:pt>
                <c:pt idx="45">
                  <c:v>6.4.5</c:v>
                </c:pt>
                <c:pt idx="46">
                  <c:v>6.4.4</c:v>
                </c:pt>
                <c:pt idx="47">
                  <c:v>6.3.1</c:v>
                </c:pt>
                <c:pt idx="48">
                  <c:v>3.3</c:v>
                </c:pt>
                <c:pt idx="49">
                  <c:v>6.3.11</c:v>
                </c:pt>
                <c:pt idx="50">
                  <c:v>6.3.2</c:v>
                </c:pt>
                <c:pt idx="51">
                  <c:v>6.3.6</c:v>
                </c:pt>
                <c:pt idx="52">
                  <c:v>6.3.8</c:v>
                </c:pt>
                <c:pt idx="53">
                  <c:v>6.3.7</c:v>
                </c:pt>
                <c:pt idx="54">
                  <c:v>6.2.3</c:v>
                </c:pt>
                <c:pt idx="55">
                  <c:v>6.3.9</c:v>
                </c:pt>
              </c:strCache>
            </c:strRef>
          </c:cat>
          <c:val>
            <c:numRef>
              <c:f>'CURVA ABC SERVIÇOS'!$G$18:$G$30</c:f>
              <c:numCache>
                <c:formatCode>0.00%</c:formatCode>
                <c:ptCount val="13"/>
                <c:pt idx="0">
                  <c:v>0.22277202500880156</c:v>
                </c:pt>
                <c:pt idx="1">
                  <c:v>0.36051161400946463</c:v>
                </c:pt>
                <c:pt idx="2">
                  <c:v>0.41636253921832522</c:v>
                </c:pt>
                <c:pt idx="3">
                  <c:v>0.46616684612935916</c:v>
                </c:pt>
                <c:pt idx="4">
                  <c:v>0.51110901491099303</c:v>
                </c:pt>
                <c:pt idx="5">
                  <c:v>0.55213213029827413</c:v>
                </c:pt>
                <c:pt idx="6">
                  <c:v>0.59308317902944196</c:v>
                </c:pt>
                <c:pt idx="7">
                  <c:v>0.63360546488756764</c:v>
                </c:pt>
                <c:pt idx="8">
                  <c:v>0.67022949314262448</c:v>
                </c:pt>
                <c:pt idx="9">
                  <c:v>0.70285389531128817</c:v>
                </c:pt>
                <c:pt idx="10">
                  <c:v>0.7319922306454465</c:v>
                </c:pt>
                <c:pt idx="11">
                  <c:v>0.75854112332528978</c:v>
                </c:pt>
                <c:pt idx="12">
                  <c:v>0.78390858627717697</c:v>
                </c:pt>
              </c:numCache>
            </c:numRef>
          </c:val>
          <c:extLst>
            <c:ext xmlns:c16="http://schemas.microsoft.com/office/drawing/2014/chart" uri="{C3380CC4-5D6E-409C-BE32-E72D297353CC}">
              <c16:uniqueId val="{00000002-3065-4AD5-8B67-585287A6CB63}"/>
            </c:ext>
          </c:extLst>
        </c:ser>
        <c:dLbls>
          <c:showLegendKey val="0"/>
          <c:showVal val="0"/>
          <c:showCatName val="0"/>
          <c:showSerName val="0"/>
          <c:showPercent val="0"/>
          <c:showBubbleSize val="0"/>
        </c:dLbls>
        <c:axId val="1499275360"/>
        <c:axId val="1499287840"/>
      </c:areaChart>
      <c:barChart>
        <c:barDir val="col"/>
        <c:grouping val="clustered"/>
        <c:varyColors val="0"/>
        <c:ser>
          <c:idx val="0"/>
          <c:order val="0"/>
          <c:spPr>
            <a:solidFill>
              <a:schemeClr val="accent1"/>
            </a:solidFill>
            <a:ln>
              <a:noFill/>
            </a:ln>
            <a:effectLst/>
          </c:spPr>
          <c:invertIfNegative val="0"/>
          <c:cat>
            <c:strRef>
              <c:f>'CURVA ABC SERVIÇOS'!$A$18:$A$73</c:f>
              <c:strCache>
                <c:ptCount val="56"/>
                <c:pt idx="0">
                  <c:v>4.1</c:v>
                </c:pt>
                <c:pt idx="1">
                  <c:v>6.1.1</c:v>
                </c:pt>
                <c:pt idx="2">
                  <c:v>5.4.1</c:v>
                </c:pt>
                <c:pt idx="3">
                  <c:v>6.3.10</c:v>
                </c:pt>
                <c:pt idx="4">
                  <c:v>5.7.1</c:v>
                </c:pt>
                <c:pt idx="5">
                  <c:v>4.2</c:v>
                </c:pt>
                <c:pt idx="6">
                  <c:v>5.6.1</c:v>
                </c:pt>
                <c:pt idx="7">
                  <c:v>1.1</c:v>
                </c:pt>
                <c:pt idx="8">
                  <c:v>7.1</c:v>
                </c:pt>
                <c:pt idx="9">
                  <c:v>5.1.1</c:v>
                </c:pt>
                <c:pt idx="10">
                  <c:v>5.1.4</c:v>
                </c:pt>
                <c:pt idx="11">
                  <c:v>2.3</c:v>
                </c:pt>
                <c:pt idx="12">
                  <c:v>4.4</c:v>
                </c:pt>
                <c:pt idx="13">
                  <c:v>5.1.3</c:v>
                </c:pt>
                <c:pt idx="14">
                  <c:v>4.3</c:v>
                </c:pt>
                <c:pt idx="15">
                  <c:v>2.2</c:v>
                </c:pt>
                <c:pt idx="16">
                  <c:v>5.2.1</c:v>
                </c:pt>
                <c:pt idx="17">
                  <c:v>5.5.1</c:v>
                </c:pt>
                <c:pt idx="18">
                  <c:v>5.2.2</c:v>
                </c:pt>
                <c:pt idx="19">
                  <c:v>4.5</c:v>
                </c:pt>
                <c:pt idx="20">
                  <c:v>6.1.2</c:v>
                </c:pt>
                <c:pt idx="21">
                  <c:v>5.5.2</c:v>
                </c:pt>
                <c:pt idx="22">
                  <c:v>5.2.3</c:v>
                </c:pt>
                <c:pt idx="23">
                  <c:v>6.3.14</c:v>
                </c:pt>
                <c:pt idx="24">
                  <c:v>3.2</c:v>
                </c:pt>
                <c:pt idx="25">
                  <c:v>5.5.3</c:v>
                </c:pt>
                <c:pt idx="26">
                  <c:v>5.1.2</c:v>
                </c:pt>
                <c:pt idx="27">
                  <c:v>2.1</c:v>
                </c:pt>
                <c:pt idx="28">
                  <c:v>6.3.3</c:v>
                </c:pt>
                <c:pt idx="29">
                  <c:v>3.1</c:v>
                </c:pt>
                <c:pt idx="30">
                  <c:v>3.4</c:v>
                </c:pt>
                <c:pt idx="31">
                  <c:v>5.8.1</c:v>
                </c:pt>
                <c:pt idx="32">
                  <c:v>5.1.5</c:v>
                </c:pt>
                <c:pt idx="33">
                  <c:v>6.3.4</c:v>
                </c:pt>
                <c:pt idx="34">
                  <c:v>6.3.5</c:v>
                </c:pt>
                <c:pt idx="35">
                  <c:v>5.3.1</c:v>
                </c:pt>
                <c:pt idx="36">
                  <c:v>6.4.2</c:v>
                </c:pt>
                <c:pt idx="37">
                  <c:v>6.2.1</c:v>
                </c:pt>
                <c:pt idx="38">
                  <c:v>6.4.6</c:v>
                </c:pt>
                <c:pt idx="39">
                  <c:v>6.4.7</c:v>
                </c:pt>
                <c:pt idx="40">
                  <c:v>6.4.1</c:v>
                </c:pt>
                <c:pt idx="41">
                  <c:v>6.4.3</c:v>
                </c:pt>
                <c:pt idx="42">
                  <c:v>6.3.12</c:v>
                </c:pt>
                <c:pt idx="43">
                  <c:v>6.3.13</c:v>
                </c:pt>
                <c:pt idx="44">
                  <c:v>6.2.2</c:v>
                </c:pt>
                <c:pt idx="45">
                  <c:v>6.4.5</c:v>
                </c:pt>
                <c:pt idx="46">
                  <c:v>6.4.4</c:v>
                </c:pt>
                <c:pt idx="47">
                  <c:v>6.3.1</c:v>
                </c:pt>
                <c:pt idx="48">
                  <c:v>3.3</c:v>
                </c:pt>
                <c:pt idx="49">
                  <c:v>6.3.11</c:v>
                </c:pt>
                <c:pt idx="50">
                  <c:v>6.3.2</c:v>
                </c:pt>
                <c:pt idx="51">
                  <c:v>6.3.6</c:v>
                </c:pt>
                <c:pt idx="52">
                  <c:v>6.3.8</c:v>
                </c:pt>
                <c:pt idx="53">
                  <c:v>6.3.7</c:v>
                </c:pt>
                <c:pt idx="54">
                  <c:v>6.2.3</c:v>
                </c:pt>
                <c:pt idx="55">
                  <c:v>6.3.9</c:v>
                </c:pt>
              </c:strCache>
            </c:strRef>
          </c:cat>
          <c:val>
            <c:numRef>
              <c:f>'CURVA ABC SERVIÇOS'!$F$18:$F$73</c:f>
              <c:numCache>
                <c:formatCode>0.00%</c:formatCode>
                <c:ptCount val="56"/>
                <c:pt idx="0">
                  <c:v>0.22277202500880156</c:v>
                </c:pt>
                <c:pt idx="1">
                  <c:v>0.1377395890006631</c:v>
                </c:pt>
                <c:pt idx="2">
                  <c:v>5.5850925208860577E-2</c:v>
                </c:pt>
                <c:pt idx="3">
                  <c:v>4.9804306911033935E-2</c:v>
                </c:pt>
                <c:pt idx="4">
                  <c:v>4.4942168781633839E-2</c:v>
                </c:pt>
                <c:pt idx="5">
                  <c:v>4.1023115387281144E-2</c:v>
                </c:pt>
                <c:pt idx="6">
                  <c:v>4.0951048731167825E-2</c:v>
                </c:pt>
                <c:pt idx="7">
                  <c:v>4.0522285858125714E-2</c:v>
                </c:pt>
                <c:pt idx="8">
                  <c:v>3.6624028255056833E-2</c:v>
                </c:pt>
                <c:pt idx="9">
                  <c:v>3.2624402168663726E-2</c:v>
                </c:pt>
                <c:pt idx="10">
                  <c:v>2.9138335334158303E-2</c:v>
                </c:pt>
                <c:pt idx="11">
                  <c:v>2.6548892679843332E-2</c:v>
                </c:pt>
                <c:pt idx="12">
                  <c:v>2.5367462951887191E-2</c:v>
                </c:pt>
                <c:pt idx="13">
                  <c:v>2.3560663596339675E-2</c:v>
                </c:pt>
                <c:pt idx="14">
                  <c:v>2.1532355332787363E-2</c:v>
                </c:pt>
                <c:pt idx="15">
                  <c:v>2.0440180319748931E-2</c:v>
                </c:pt>
                <c:pt idx="16">
                  <c:v>1.3913762933317636E-2</c:v>
                </c:pt>
                <c:pt idx="17">
                  <c:v>1.3163882538448676E-2</c:v>
                </c:pt>
                <c:pt idx="18">
                  <c:v>9.7817653292039761E-3</c:v>
                </c:pt>
                <c:pt idx="19">
                  <c:v>9.6255182485708319E-3</c:v>
                </c:pt>
                <c:pt idx="20">
                  <c:v>9.5410738436256821E-3</c:v>
                </c:pt>
                <c:pt idx="21">
                  <c:v>9.5037352790215898E-3</c:v>
                </c:pt>
                <c:pt idx="22">
                  <c:v>9.1456898288078143E-3</c:v>
                </c:pt>
                <c:pt idx="23">
                  <c:v>8.4376943280901825E-3</c:v>
                </c:pt>
                <c:pt idx="24">
                  <c:v>8.0689430050716222E-3</c:v>
                </c:pt>
                <c:pt idx="25">
                  <c:v>8.0140350766043332E-3</c:v>
                </c:pt>
                <c:pt idx="26">
                  <c:v>7.8272249289504017E-3</c:v>
                </c:pt>
                <c:pt idx="27">
                  <c:v>5.3012549013465556E-3</c:v>
                </c:pt>
                <c:pt idx="28">
                  <c:v>4.7428483083122412E-3</c:v>
                </c:pt>
                <c:pt idx="29">
                  <c:v>4.6460261545352554E-3</c:v>
                </c:pt>
                <c:pt idx="30">
                  <c:v>3.8382753842037104E-3</c:v>
                </c:pt>
                <c:pt idx="31">
                  <c:v>2.9753820361379229E-3</c:v>
                </c:pt>
                <c:pt idx="32">
                  <c:v>2.9615963917043625E-3</c:v>
                </c:pt>
                <c:pt idx="33">
                  <c:v>2.6820411212867745E-3</c:v>
                </c:pt>
                <c:pt idx="34">
                  <c:v>2.6169259497069771E-3</c:v>
                </c:pt>
                <c:pt idx="35">
                  <c:v>2.4546366504497627E-3</c:v>
                </c:pt>
                <c:pt idx="36">
                  <c:v>1.8038075773938545E-3</c:v>
                </c:pt>
                <c:pt idx="37">
                  <c:v>1.4464954061393107E-3</c:v>
                </c:pt>
                <c:pt idx="38">
                  <c:v>1.1049927292458078E-3</c:v>
                </c:pt>
                <c:pt idx="39">
                  <c:v>1.0335713586166158E-3</c:v>
                </c:pt>
                <c:pt idx="40">
                  <c:v>9.4522590960835072E-4</c:v>
                </c:pt>
                <c:pt idx="41">
                  <c:v>6.4120845311078499E-4</c:v>
                </c:pt>
                <c:pt idx="42">
                  <c:v>5.899962505980257E-4</c:v>
                </c:pt>
                <c:pt idx="43">
                  <c:v>5.1417520621344223E-4</c:v>
                </c:pt>
                <c:pt idx="44">
                  <c:v>5.0725305283829249E-4</c:v>
                </c:pt>
                <c:pt idx="45">
                  <c:v>5.0097618494726712E-4</c:v>
                </c:pt>
                <c:pt idx="46">
                  <c:v>4.3621298726790144E-4</c:v>
                </c:pt>
                <c:pt idx="47">
                  <c:v>4.2148874576652387E-4</c:v>
                </c:pt>
                <c:pt idx="48">
                  <c:v>3.8998708167791942E-4</c:v>
                </c:pt>
                <c:pt idx="49">
                  <c:v>3.1281680400834915E-4</c:v>
                </c:pt>
                <c:pt idx="50">
                  <c:v>2.8043520516866634E-4</c:v>
                </c:pt>
                <c:pt idx="51">
                  <c:v>9.770208852806481E-5</c:v>
                </c:pt>
                <c:pt idx="52">
                  <c:v>8.5705644755030121E-5</c:v>
                </c:pt>
                <c:pt idx="53">
                  <c:v>8.1951256483762548E-5</c:v>
                </c:pt>
                <c:pt idx="54">
                  <c:v>6.9045546801280253E-5</c:v>
                </c:pt>
                <c:pt idx="55">
                  <c:v>5.2854747381438841E-5</c:v>
                </c:pt>
              </c:numCache>
            </c:numRef>
          </c:val>
          <c:extLst>
            <c:ext xmlns:c16="http://schemas.microsoft.com/office/drawing/2014/chart" uri="{C3380CC4-5D6E-409C-BE32-E72D297353CC}">
              <c16:uniqueId val="{00000003-3065-4AD5-8B67-585287A6CB63}"/>
            </c:ext>
          </c:extLst>
        </c:ser>
        <c:dLbls>
          <c:showLegendKey val="0"/>
          <c:showVal val="0"/>
          <c:showCatName val="0"/>
          <c:showSerName val="0"/>
          <c:showPercent val="0"/>
          <c:showBubbleSize val="0"/>
        </c:dLbls>
        <c:gapWidth val="100"/>
        <c:axId val="1499275360"/>
        <c:axId val="1499287840"/>
      </c:barChart>
      <c:lineChart>
        <c:grouping val="standard"/>
        <c:varyColors val="0"/>
        <c:ser>
          <c:idx val="1"/>
          <c:order val="1"/>
          <c:spPr>
            <a:ln w="28575" cap="rnd">
              <a:solidFill>
                <a:schemeClr val="accent2"/>
              </a:solidFill>
              <a:round/>
            </a:ln>
            <a:effectLst/>
          </c:spPr>
          <c:marker>
            <c:symbol val="none"/>
          </c:marker>
          <c:cat>
            <c:strRef>
              <c:f>'CURVA ABC SERVIÇOS'!$A$18:$A$73</c:f>
              <c:strCache>
                <c:ptCount val="56"/>
                <c:pt idx="0">
                  <c:v>4.1</c:v>
                </c:pt>
                <c:pt idx="1">
                  <c:v>6.1.1</c:v>
                </c:pt>
                <c:pt idx="2">
                  <c:v>5.4.1</c:v>
                </c:pt>
                <c:pt idx="3">
                  <c:v>6.3.10</c:v>
                </c:pt>
                <c:pt idx="4">
                  <c:v>5.7.1</c:v>
                </c:pt>
                <c:pt idx="5">
                  <c:v>4.2</c:v>
                </c:pt>
                <c:pt idx="6">
                  <c:v>5.6.1</c:v>
                </c:pt>
                <c:pt idx="7">
                  <c:v>1.1</c:v>
                </c:pt>
                <c:pt idx="8">
                  <c:v>7.1</c:v>
                </c:pt>
                <c:pt idx="9">
                  <c:v>5.1.1</c:v>
                </c:pt>
                <c:pt idx="10">
                  <c:v>5.1.4</c:v>
                </c:pt>
                <c:pt idx="11">
                  <c:v>2.3</c:v>
                </c:pt>
                <c:pt idx="12">
                  <c:v>4.4</c:v>
                </c:pt>
                <c:pt idx="13">
                  <c:v>5.1.3</c:v>
                </c:pt>
                <c:pt idx="14">
                  <c:v>4.3</c:v>
                </c:pt>
                <c:pt idx="15">
                  <c:v>2.2</c:v>
                </c:pt>
                <c:pt idx="16">
                  <c:v>5.2.1</c:v>
                </c:pt>
                <c:pt idx="17">
                  <c:v>5.5.1</c:v>
                </c:pt>
                <c:pt idx="18">
                  <c:v>5.2.2</c:v>
                </c:pt>
                <c:pt idx="19">
                  <c:v>4.5</c:v>
                </c:pt>
                <c:pt idx="20">
                  <c:v>6.1.2</c:v>
                </c:pt>
                <c:pt idx="21">
                  <c:v>5.5.2</c:v>
                </c:pt>
                <c:pt idx="22">
                  <c:v>5.2.3</c:v>
                </c:pt>
                <c:pt idx="23">
                  <c:v>6.3.14</c:v>
                </c:pt>
                <c:pt idx="24">
                  <c:v>3.2</c:v>
                </c:pt>
                <c:pt idx="25">
                  <c:v>5.5.3</c:v>
                </c:pt>
                <c:pt idx="26">
                  <c:v>5.1.2</c:v>
                </c:pt>
                <c:pt idx="27">
                  <c:v>2.1</c:v>
                </c:pt>
                <c:pt idx="28">
                  <c:v>6.3.3</c:v>
                </c:pt>
                <c:pt idx="29">
                  <c:v>3.1</c:v>
                </c:pt>
                <c:pt idx="30">
                  <c:v>3.4</c:v>
                </c:pt>
                <c:pt idx="31">
                  <c:v>5.8.1</c:v>
                </c:pt>
                <c:pt idx="32">
                  <c:v>5.1.5</c:v>
                </c:pt>
                <c:pt idx="33">
                  <c:v>6.3.4</c:v>
                </c:pt>
                <c:pt idx="34">
                  <c:v>6.3.5</c:v>
                </c:pt>
                <c:pt idx="35">
                  <c:v>5.3.1</c:v>
                </c:pt>
                <c:pt idx="36">
                  <c:v>6.4.2</c:v>
                </c:pt>
                <c:pt idx="37">
                  <c:v>6.2.1</c:v>
                </c:pt>
                <c:pt idx="38">
                  <c:v>6.4.6</c:v>
                </c:pt>
                <c:pt idx="39">
                  <c:v>6.4.7</c:v>
                </c:pt>
                <c:pt idx="40">
                  <c:v>6.4.1</c:v>
                </c:pt>
                <c:pt idx="41">
                  <c:v>6.4.3</c:v>
                </c:pt>
                <c:pt idx="42">
                  <c:v>6.3.12</c:v>
                </c:pt>
                <c:pt idx="43">
                  <c:v>6.3.13</c:v>
                </c:pt>
                <c:pt idx="44">
                  <c:v>6.2.2</c:v>
                </c:pt>
                <c:pt idx="45">
                  <c:v>6.4.5</c:v>
                </c:pt>
                <c:pt idx="46">
                  <c:v>6.4.4</c:v>
                </c:pt>
                <c:pt idx="47">
                  <c:v>6.3.1</c:v>
                </c:pt>
                <c:pt idx="48">
                  <c:v>3.3</c:v>
                </c:pt>
                <c:pt idx="49">
                  <c:v>6.3.11</c:v>
                </c:pt>
                <c:pt idx="50">
                  <c:v>6.3.2</c:v>
                </c:pt>
                <c:pt idx="51">
                  <c:v>6.3.6</c:v>
                </c:pt>
                <c:pt idx="52">
                  <c:v>6.3.8</c:v>
                </c:pt>
                <c:pt idx="53">
                  <c:v>6.3.7</c:v>
                </c:pt>
                <c:pt idx="54">
                  <c:v>6.2.3</c:v>
                </c:pt>
                <c:pt idx="55">
                  <c:v>6.3.9</c:v>
                </c:pt>
              </c:strCache>
            </c:strRef>
          </c:cat>
          <c:val>
            <c:numRef>
              <c:f>'CURVA ABC SERVIÇOS'!$G$18:$G$73</c:f>
              <c:numCache>
                <c:formatCode>0.00%</c:formatCode>
                <c:ptCount val="56"/>
                <c:pt idx="0">
                  <c:v>0.22277202500880156</c:v>
                </c:pt>
                <c:pt idx="1">
                  <c:v>0.36051161400946463</c:v>
                </c:pt>
                <c:pt idx="2">
                  <c:v>0.41636253921832522</c:v>
                </c:pt>
                <c:pt idx="3">
                  <c:v>0.46616684612935916</c:v>
                </c:pt>
                <c:pt idx="4">
                  <c:v>0.51110901491099303</c:v>
                </c:pt>
                <c:pt idx="5">
                  <c:v>0.55213213029827413</c:v>
                </c:pt>
                <c:pt idx="6">
                  <c:v>0.59308317902944196</c:v>
                </c:pt>
                <c:pt idx="7">
                  <c:v>0.63360546488756764</c:v>
                </c:pt>
                <c:pt idx="8">
                  <c:v>0.67022949314262448</c:v>
                </c:pt>
                <c:pt idx="9">
                  <c:v>0.70285389531128817</c:v>
                </c:pt>
                <c:pt idx="10">
                  <c:v>0.7319922306454465</c:v>
                </c:pt>
                <c:pt idx="11">
                  <c:v>0.75854112332528978</c:v>
                </c:pt>
                <c:pt idx="12">
                  <c:v>0.78390858627717697</c:v>
                </c:pt>
                <c:pt idx="13">
                  <c:v>0.80746924987351665</c:v>
                </c:pt>
                <c:pt idx="14">
                  <c:v>0.82900160520630406</c:v>
                </c:pt>
                <c:pt idx="15">
                  <c:v>0.84944178552605298</c:v>
                </c:pt>
                <c:pt idx="16">
                  <c:v>0.86335554845937057</c:v>
                </c:pt>
                <c:pt idx="17">
                  <c:v>0.87651943099781926</c:v>
                </c:pt>
                <c:pt idx="18">
                  <c:v>0.8863011963270232</c:v>
                </c:pt>
                <c:pt idx="19">
                  <c:v>0.89592671457559403</c:v>
                </c:pt>
                <c:pt idx="20">
                  <c:v>0.90546778841921971</c:v>
                </c:pt>
                <c:pt idx="21">
                  <c:v>0.91497152369824131</c:v>
                </c:pt>
                <c:pt idx="22">
                  <c:v>0.92411721352704912</c:v>
                </c:pt>
                <c:pt idx="23">
                  <c:v>0.93255490785513928</c:v>
                </c:pt>
                <c:pt idx="24">
                  <c:v>0.94062385086021094</c:v>
                </c:pt>
                <c:pt idx="25">
                  <c:v>0.94863788593681531</c:v>
                </c:pt>
                <c:pt idx="26">
                  <c:v>0.95646511086576569</c:v>
                </c:pt>
                <c:pt idx="27">
                  <c:v>0.96176636576711227</c:v>
                </c:pt>
                <c:pt idx="28">
                  <c:v>0.96650921407542456</c:v>
                </c:pt>
                <c:pt idx="29">
                  <c:v>0.9711552402299598</c:v>
                </c:pt>
                <c:pt idx="30">
                  <c:v>0.97499351561416348</c:v>
                </c:pt>
                <c:pt idx="31">
                  <c:v>0.97796889765030137</c:v>
                </c:pt>
                <c:pt idx="32">
                  <c:v>0.98093049404200572</c:v>
                </c:pt>
                <c:pt idx="33">
                  <c:v>0.9836125351632925</c:v>
                </c:pt>
                <c:pt idx="34">
                  <c:v>0.98622946111299947</c:v>
                </c:pt>
                <c:pt idx="35">
                  <c:v>0.98868409776344923</c:v>
                </c:pt>
                <c:pt idx="36">
                  <c:v>0.99048790534084308</c:v>
                </c:pt>
                <c:pt idx="37">
                  <c:v>0.99193440074698236</c:v>
                </c:pt>
                <c:pt idx="38">
                  <c:v>0.99303939347622816</c:v>
                </c:pt>
                <c:pt idx="39">
                  <c:v>0.99407296483484475</c:v>
                </c:pt>
                <c:pt idx="40">
                  <c:v>0.99501819074445308</c:v>
                </c:pt>
                <c:pt idx="41">
                  <c:v>0.99565939919756385</c:v>
                </c:pt>
                <c:pt idx="42">
                  <c:v>0.99624939544816193</c:v>
                </c:pt>
                <c:pt idx="43">
                  <c:v>0.99676357065437537</c:v>
                </c:pt>
                <c:pt idx="44">
                  <c:v>0.99727082370721365</c:v>
                </c:pt>
                <c:pt idx="45">
                  <c:v>0.99777179989216092</c:v>
                </c:pt>
                <c:pt idx="46">
                  <c:v>0.99820801287942884</c:v>
                </c:pt>
                <c:pt idx="47">
                  <c:v>0.99862950162519537</c:v>
                </c:pt>
                <c:pt idx="48">
                  <c:v>0.99901948870687329</c:v>
                </c:pt>
                <c:pt idx="49">
                  <c:v>0.99933230551088159</c:v>
                </c:pt>
                <c:pt idx="50">
                  <c:v>0.99961274071605022</c:v>
                </c:pt>
                <c:pt idx="51">
                  <c:v>0.99971044280457833</c:v>
                </c:pt>
                <c:pt idx="52">
                  <c:v>0.9997961484493334</c:v>
                </c:pt>
                <c:pt idx="53">
                  <c:v>0.9998780997058172</c:v>
                </c:pt>
                <c:pt idx="54">
                  <c:v>0.99994714525261852</c:v>
                </c:pt>
                <c:pt idx="55">
                  <c:v>1</c:v>
                </c:pt>
              </c:numCache>
            </c:numRef>
          </c:val>
          <c:smooth val="0"/>
          <c:extLst>
            <c:ext xmlns:c16="http://schemas.microsoft.com/office/drawing/2014/chart" uri="{C3380CC4-5D6E-409C-BE32-E72D297353CC}">
              <c16:uniqueId val="{00000004-3065-4AD5-8B67-585287A6CB63}"/>
            </c:ext>
          </c:extLst>
        </c:ser>
        <c:dLbls>
          <c:showLegendKey val="0"/>
          <c:showVal val="0"/>
          <c:showCatName val="0"/>
          <c:showSerName val="0"/>
          <c:showPercent val="0"/>
          <c:showBubbleSize val="0"/>
        </c:dLbls>
        <c:marker val="1"/>
        <c:smooth val="0"/>
        <c:axId val="1499275360"/>
        <c:axId val="1499287840"/>
      </c:lineChart>
      <c:catAx>
        <c:axId val="149927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9287840"/>
        <c:crosses val="autoZero"/>
        <c:auto val="1"/>
        <c:lblAlgn val="ctr"/>
        <c:lblOffset val="100"/>
        <c:noMultiLvlLbl val="0"/>
      </c:catAx>
      <c:valAx>
        <c:axId val="149928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9275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35720</xdr:colOff>
      <xdr:row>0</xdr:row>
      <xdr:rowOff>47628</xdr:rowOff>
    </xdr:from>
    <xdr:to>
      <xdr:col>1</xdr:col>
      <xdr:colOff>990600</xdr:colOff>
      <xdr:row>0</xdr:row>
      <xdr:rowOff>892971</xdr:rowOff>
    </xdr:to>
    <xdr:pic>
      <xdr:nvPicPr>
        <xdr:cNvPr id="4" name="Imagem 3" descr="MARCA_COM_SLOGAN">
          <a:extLst>
            <a:ext uri="{FF2B5EF4-FFF2-40B4-BE49-F238E27FC236}">
              <a16:creationId xmlns:a16="http://schemas.microsoft.com/office/drawing/2014/main" id="{F5604377-7F4E-433E-8979-5BD66A53063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73" t="3758" r="9341" b="7308"/>
        <a:stretch/>
      </xdr:blipFill>
      <xdr:spPr bwMode="auto">
        <a:xfrm>
          <a:off x="35720" y="47628"/>
          <a:ext cx="1916905" cy="845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42337</xdr:colOff>
      <xdr:row>0</xdr:row>
      <xdr:rowOff>42334</xdr:rowOff>
    </xdr:from>
    <xdr:to>
      <xdr:col>3</xdr:col>
      <xdr:colOff>773906</xdr:colOff>
      <xdr:row>0</xdr:row>
      <xdr:rowOff>887677</xdr:rowOff>
    </xdr:to>
    <xdr:pic>
      <xdr:nvPicPr>
        <xdr:cNvPr id="3" name="Imagem 3" descr="MARCA_COM_SLOGAN">
          <a:extLst>
            <a:ext uri="{FF2B5EF4-FFF2-40B4-BE49-F238E27FC236}">
              <a16:creationId xmlns:a16="http://schemas.microsoft.com/office/drawing/2014/main" id="{CD14D04A-1716-4816-AF0A-9D8487971B9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73" t="3758" r="9341" b="7308"/>
        <a:stretch/>
      </xdr:blipFill>
      <xdr:spPr bwMode="auto">
        <a:xfrm>
          <a:off x="42337" y="42334"/>
          <a:ext cx="1565007" cy="845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0</xdr:row>
      <xdr:rowOff>47623</xdr:rowOff>
    </xdr:from>
    <xdr:to>
      <xdr:col>1</xdr:col>
      <xdr:colOff>1163940</xdr:colOff>
      <xdr:row>0</xdr:row>
      <xdr:rowOff>947623</xdr:rowOff>
    </xdr:to>
    <xdr:pic>
      <xdr:nvPicPr>
        <xdr:cNvPr id="2" name="Imagem 3" descr="MARCA_COM_SLOGAN">
          <a:extLst>
            <a:ext uri="{FF2B5EF4-FFF2-40B4-BE49-F238E27FC236}">
              <a16:creationId xmlns:a16="http://schemas.microsoft.com/office/drawing/2014/main" id="{D3C0469D-A5F2-48AB-90FC-57274AE1DEF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73" t="3758" r="9341" b="7308"/>
        <a:stretch/>
      </xdr:blipFill>
      <xdr:spPr bwMode="auto">
        <a:xfrm>
          <a:off x="47624" y="47623"/>
          <a:ext cx="185110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47631</xdr:colOff>
      <xdr:row>0</xdr:row>
      <xdr:rowOff>47624</xdr:rowOff>
    </xdr:from>
    <xdr:to>
      <xdr:col>1</xdr:col>
      <xdr:colOff>833444</xdr:colOff>
      <xdr:row>0</xdr:row>
      <xdr:rowOff>892967</xdr:rowOff>
    </xdr:to>
    <xdr:pic>
      <xdr:nvPicPr>
        <xdr:cNvPr id="2" name="Imagem 3" descr="MARCA_COM_SLOGAN">
          <a:extLst>
            <a:ext uri="{FF2B5EF4-FFF2-40B4-BE49-F238E27FC236}">
              <a16:creationId xmlns:a16="http://schemas.microsoft.com/office/drawing/2014/main" id="{A863225E-FA03-49AD-B11B-690B7F81862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73" t="3758" r="9341" b="7308"/>
        <a:stretch/>
      </xdr:blipFill>
      <xdr:spPr bwMode="auto">
        <a:xfrm>
          <a:off x="47631" y="47624"/>
          <a:ext cx="1433513" cy="845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59530</xdr:colOff>
      <xdr:row>0</xdr:row>
      <xdr:rowOff>59532</xdr:rowOff>
    </xdr:from>
    <xdr:to>
      <xdr:col>1</xdr:col>
      <xdr:colOff>511968</xdr:colOff>
      <xdr:row>0</xdr:row>
      <xdr:rowOff>904875</xdr:rowOff>
    </xdr:to>
    <xdr:pic>
      <xdr:nvPicPr>
        <xdr:cNvPr id="2" name="Imagem 3" descr="MARCA_COM_SLOGAN">
          <a:extLst>
            <a:ext uri="{FF2B5EF4-FFF2-40B4-BE49-F238E27FC236}">
              <a16:creationId xmlns:a16="http://schemas.microsoft.com/office/drawing/2014/main" id="{3F7EA49A-4169-4D4D-9AE6-5E42E2BD342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73" t="3758" r="9341" b="7308"/>
        <a:stretch/>
      </xdr:blipFill>
      <xdr:spPr bwMode="auto">
        <a:xfrm>
          <a:off x="59530" y="59532"/>
          <a:ext cx="1433513" cy="845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42337</xdr:colOff>
      <xdr:row>0</xdr:row>
      <xdr:rowOff>42334</xdr:rowOff>
    </xdr:from>
    <xdr:to>
      <xdr:col>1</xdr:col>
      <xdr:colOff>1012031</xdr:colOff>
      <xdr:row>0</xdr:row>
      <xdr:rowOff>887677</xdr:rowOff>
    </xdr:to>
    <xdr:pic>
      <xdr:nvPicPr>
        <xdr:cNvPr id="2" name="Imagem 3" descr="MARCA_COM_SLOGAN">
          <a:extLst>
            <a:ext uri="{FF2B5EF4-FFF2-40B4-BE49-F238E27FC236}">
              <a16:creationId xmlns:a16="http://schemas.microsoft.com/office/drawing/2014/main" id="{A24F8E4E-3E11-4516-A450-724150E2B89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73" t="3758" r="9341" b="7308"/>
        <a:stretch/>
      </xdr:blipFill>
      <xdr:spPr bwMode="auto">
        <a:xfrm>
          <a:off x="42337" y="42334"/>
          <a:ext cx="2103169" cy="845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96603</xdr:colOff>
      <xdr:row>77</xdr:row>
      <xdr:rowOff>69554</xdr:rowOff>
    </xdr:from>
    <xdr:to>
      <xdr:col>0</xdr:col>
      <xdr:colOff>979307</xdr:colOff>
      <xdr:row>77</xdr:row>
      <xdr:rowOff>72838</xdr:rowOff>
    </xdr:to>
    <xdr:cxnSp macro="">
      <xdr:nvCxnSpPr>
        <xdr:cNvPr id="3" name="Conector reto 2">
          <a:extLst>
            <a:ext uri="{FF2B5EF4-FFF2-40B4-BE49-F238E27FC236}">
              <a16:creationId xmlns:a16="http://schemas.microsoft.com/office/drawing/2014/main" id="{0F4AB305-10C8-4D93-9CDF-6C92D1324A8A}"/>
            </a:ext>
          </a:extLst>
        </xdr:cNvPr>
        <xdr:cNvCxnSpPr/>
      </xdr:nvCxnSpPr>
      <xdr:spPr>
        <a:xfrm>
          <a:off x="96603" y="164123672"/>
          <a:ext cx="882704" cy="3284"/>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90034</xdr:colOff>
      <xdr:row>78</xdr:row>
      <xdr:rowOff>62985</xdr:rowOff>
    </xdr:from>
    <xdr:to>
      <xdr:col>0</xdr:col>
      <xdr:colOff>972738</xdr:colOff>
      <xdr:row>78</xdr:row>
      <xdr:rowOff>66269</xdr:rowOff>
    </xdr:to>
    <xdr:cxnSp macro="">
      <xdr:nvCxnSpPr>
        <xdr:cNvPr id="4" name="Conector reto 3">
          <a:extLst>
            <a:ext uri="{FF2B5EF4-FFF2-40B4-BE49-F238E27FC236}">
              <a16:creationId xmlns:a16="http://schemas.microsoft.com/office/drawing/2014/main" id="{7D91C467-5E8F-41D5-8C75-C785EEFE1307}"/>
            </a:ext>
          </a:extLst>
        </xdr:cNvPr>
        <xdr:cNvCxnSpPr/>
      </xdr:nvCxnSpPr>
      <xdr:spPr>
        <a:xfrm>
          <a:off x="90034" y="164285191"/>
          <a:ext cx="882704" cy="3284"/>
        </a:xfrm>
        <a:prstGeom prst="line">
          <a:avLst/>
        </a:prstGeom>
        <a:ln w="76200">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96603</xdr:colOff>
      <xdr:row>79</xdr:row>
      <xdr:rowOff>69554</xdr:rowOff>
    </xdr:from>
    <xdr:to>
      <xdr:col>0</xdr:col>
      <xdr:colOff>979307</xdr:colOff>
      <xdr:row>79</xdr:row>
      <xdr:rowOff>72838</xdr:rowOff>
    </xdr:to>
    <xdr:cxnSp macro="">
      <xdr:nvCxnSpPr>
        <xdr:cNvPr id="5" name="Conector reto 4">
          <a:extLst>
            <a:ext uri="{FF2B5EF4-FFF2-40B4-BE49-F238E27FC236}">
              <a16:creationId xmlns:a16="http://schemas.microsoft.com/office/drawing/2014/main" id="{4EA07FAC-6A12-457E-BAA2-02C1FD07D19B}"/>
            </a:ext>
          </a:extLst>
        </xdr:cNvPr>
        <xdr:cNvCxnSpPr/>
      </xdr:nvCxnSpPr>
      <xdr:spPr>
        <a:xfrm>
          <a:off x="96603" y="164459848"/>
          <a:ext cx="882704" cy="3284"/>
        </a:xfrm>
        <a:prstGeom prst="line">
          <a:avLst/>
        </a:prstGeom>
        <a:ln w="762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46939</xdr:colOff>
      <xdr:row>76</xdr:row>
      <xdr:rowOff>153004</xdr:rowOff>
    </xdr:from>
    <xdr:to>
      <xdr:col>1</xdr:col>
      <xdr:colOff>1689071</xdr:colOff>
      <xdr:row>80</xdr:row>
      <xdr:rowOff>6898</xdr:rowOff>
    </xdr:to>
    <xdr:sp macro="" textlink="">
      <xdr:nvSpPr>
        <xdr:cNvPr id="6" name="Retângulo 5">
          <a:extLst>
            <a:ext uri="{FF2B5EF4-FFF2-40B4-BE49-F238E27FC236}">
              <a16:creationId xmlns:a16="http://schemas.microsoft.com/office/drawing/2014/main" id="{9C5C7B84-3FE1-40E6-A6E4-7B5766CB024F}"/>
            </a:ext>
          </a:extLst>
        </xdr:cNvPr>
        <xdr:cNvSpPr/>
      </xdr:nvSpPr>
      <xdr:spPr>
        <a:xfrm>
          <a:off x="46939" y="164039033"/>
          <a:ext cx="2773926" cy="52624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1012373</xdr:colOff>
      <xdr:row>19</xdr:row>
      <xdr:rowOff>299357</xdr:rowOff>
    </xdr:from>
    <xdr:to>
      <xdr:col>21</xdr:col>
      <xdr:colOff>571501</xdr:colOff>
      <xdr:row>39</xdr:row>
      <xdr:rowOff>381000</xdr:rowOff>
    </xdr:to>
    <xdr:graphicFrame macro="">
      <xdr:nvGraphicFramePr>
        <xdr:cNvPr id="7" name="Gráfico 6">
          <a:extLst>
            <a:ext uri="{FF2B5EF4-FFF2-40B4-BE49-F238E27FC236}">
              <a16:creationId xmlns:a16="http://schemas.microsoft.com/office/drawing/2014/main" id="{857B8628-71D3-4F85-B836-B0D14C55E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42337</xdr:colOff>
      <xdr:row>0</xdr:row>
      <xdr:rowOff>42334</xdr:rowOff>
    </xdr:from>
    <xdr:to>
      <xdr:col>1</xdr:col>
      <xdr:colOff>1012031</xdr:colOff>
      <xdr:row>0</xdr:row>
      <xdr:rowOff>887677</xdr:rowOff>
    </xdr:to>
    <xdr:pic>
      <xdr:nvPicPr>
        <xdr:cNvPr id="2" name="Imagem 3" descr="MARCA_COM_SLOGAN">
          <a:extLst>
            <a:ext uri="{FF2B5EF4-FFF2-40B4-BE49-F238E27FC236}">
              <a16:creationId xmlns:a16="http://schemas.microsoft.com/office/drawing/2014/main" id="{EFEAE7B5-B26E-4387-9832-BF166FD79A6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73" t="3758" r="9341" b="7308"/>
        <a:stretch/>
      </xdr:blipFill>
      <xdr:spPr bwMode="auto">
        <a:xfrm>
          <a:off x="42337" y="42334"/>
          <a:ext cx="2103169" cy="845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85397</xdr:colOff>
      <xdr:row>47</xdr:row>
      <xdr:rowOff>91966</xdr:rowOff>
    </xdr:from>
    <xdr:to>
      <xdr:col>0</xdr:col>
      <xdr:colOff>968101</xdr:colOff>
      <xdr:row>47</xdr:row>
      <xdr:rowOff>95250</xdr:rowOff>
    </xdr:to>
    <xdr:cxnSp macro="">
      <xdr:nvCxnSpPr>
        <xdr:cNvPr id="3" name="Conector reto 2">
          <a:extLst>
            <a:ext uri="{FF2B5EF4-FFF2-40B4-BE49-F238E27FC236}">
              <a16:creationId xmlns:a16="http://schemas.microsoft.com/office/drawing/2014/main" id="{A810C437-EB6C-471C-8FAD-37981AD7EF72}"/>
            </a:ext>
          </a:extLst>
        </xdr:cNvPr>
        <xdr:cNvCxnSpPr/>
      </xdr:nvCxnSpPr>
      <xdr:spPr>
        <a:xfrm>
          <a:off x="85397" y="9407416"/>
          <a:ext cx="882704" cy="3284"/>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78828</xdr:colOff>
      <xdr:row>48</xdr:row>
      <xdr:rowOff>85397</xdr:rowOff>
    </xdr:from>
    <xdr:to>
      <xdr:col>0</xdr:col>
      <xdr:colOff>961532</xdr:colOff>
      <xdr:row>48</xdr:row>
      <xdr:rowOff>88681</xdr:rowOff>
    </xdr:to>
    <xdr:cxnSp macro="">
      <xdr:nvCxnSpPr>
        <xdr:cNvPr id="4" name="Conector reto 3">
          <a:extLst>
            <a:ext uri="{FF2B5EF4-FFF2-40B4-BE49-F238E27FC236}">
              <a16:creationId xmlns:a16="http://schemas.microsoft.com/office/drawing/2014/main" id="{976CB7DE-84A9-4CF1-AFD9-3943EDF653DB}"/>
            </a:ext>
          </a:extLst>
        </xdr:cNvPr>
        <xdr:cNvCxnSpPr/>
      </xdr:nvCxnSpPr>
      <xdr:spPr>
        <a:xfrm>
          <a:off x="78828" y="9572297"/>
          <a:ext cx="882704" cy="3284"/>
        </a:xfrm>
        <a:prstGeom prst="line">
          <a:avLst/>
        </a:prstGeom>
        <a:ln w="76200">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85397</xdr:colOff>
      <xdr:row>49</xdr:row>
      <xdr:rowOff>91966</xdr:rowOff>
    </xdr:from>
    <xdr:to>
      <xdr:col>0</xdr:col>
      <xdr:colOff>968101</xdr:colOff>
      <xdr:row>49</xdr:row>
      <xdr:rowOff>95250</xdr:rowOff>
    </xdr:to>
    <xdr:cxnSp macro="">
      <xdr:nvCxnSpPr>
        <xdr:cNvPr id="5" name="Conector reto 4">
          <a:extLst>
            <a:ext uri="{FF2B5EF4-FFF2-40B4-BE49-F238E27FC236}">
              <a16:creationId xmlns:a16="http://schemas.microsoft.com/office/drawing/2014/main" id="{D82FFE44-C40C-4DF4-A56C-3415EB050DCE}"/>
            </a:ext>
          </a:extLst>
        </xdr:cNvPr>
        <xdr:cNvCxnSpPr/>
      </xdr:nvCxnSpPr>
      <xdr:spPr>
        <a:xfrm>
          <a:off x="85397" y="9750316"/>
          <a:ext cx="882704" cy="3284"/>
        </a:xfrm>
        <a:prstGeom prst="line">
          <a:avLst/>
        </a:prstGeom>
        <a:ln w="762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35733</xdr:colOff>
      <xdr:row>47</xdr:row>
      <xdr:rowOff>7327</xdr:rowOff>
    </xdr:from>
    <xdr:to>
      <xdr:col>1</xdr:col>
      <xdr:colOff>1677865</xdr:colOff>
      <xdr:row>50</xdr:row>
      <xdr:rowOff>29309</xdr:rowOff>
    </xdr:to>
    <xdr:sp macro="" textlink="">
      <xdr:nvSpPr>
        <xdr:cNvPr id="6" name="Retângulo 5">
          <a:extLst>
            <a:ext uri="{FF2B5EF4-FFF2-40B4-BE49-F238E27FC236}">
              <a16:creationId xmlns:a16="http://schemas.microsoft.com/office/drawing/2014/main" id="{063038E6-F098-41EC-AC33-A298396834B6}"/>
            </a:ext>
          </a:extLst>
        </xdr:cNvPr>
        <xdr:cNvSpPr/>
      </xdr:nvSpPr>
      <xdr:spPr>
        <a:xfrm>
          <a:off x="35733" y="9322777"/>
          <a:ext cx="2775607" cy="53633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195944</xdr:colOff>
      <xdr:row>16</xdr:row>
      <xdr:rowOff>57919</xdr:rowOff>
    </xdr:from>
    <xdr:to>
      <xdr:col>6</xdr:col>
      <xdr:colOff>1055915</xdr:colOff>
      <xdr:row>44</xdr:row>
      <xdr:rowOff>162468</xdr:rowOff>
    </xdr:to>
    <xdr:pic>
      <xdr:nvPicPr>
        <xdr:cNvPr id="8" name="Imagem 7">
          <a:extLst>
            <a:ext uri="{FF2B5EF4-FFF2-40B4-BE49-F238E27FC236}">
              <a16:creationId xmlns:a16="http://schemas.microsoft.com/office/drawing/2014/main" id="{03154692-2945-653B-48A7-6C2D74CA50DF}"/>
            </a:ext>
          </a:extLst>
        </xdr:cNvPr>
        <xdr:cNvPicPr>
          <a:picLocks noChangeAspect="1"/>
        </xdr:cNvPicPr>
      </xdr:nvPicPr>
      <xdr:blipFill>
        <a:blip xmlns:r="http://schemas.openxmlformats.org/officeDocument/2006/relationships" r:embed="rId2"/>
        <a:stretch>
          <a:fillRect/>
        </a:stretch>
      </xdr:blipFill>
      <xdr:spPr>
        <a:xfrm>
          <a:off x="195944" y="3563119"/>
          <a:ext cx="11985171" cy="5895749"/>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NILHA%20CAIXA%20-%201\PLANILHA%20M&#218;LTIPLA%202%20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sson/Documents/FORMATUS/OR&#199;AMENTOS/PREG&#195;O%20ELETR&#212;NICO%2012-2023_ESCOLAS%20STA.%20MARIA/ESCOLAS%20STA.%20MARIA_OR&#199;AMENTO%20PROPOSTA_R0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Documentos\FORMATUS%20ENGENHARIA\LICITA&#199;&#213;ES\PRA&#199;AS%20SEEL__25%25\SEEL_OR&#199;AMENTO%20ANAL&#205;TICO_PROPOSTA_SANTA%20LUZIA_REV01.xlsx" TargetMode="External"/><Relationship Id="rId1" Type="http://schemas.openxmlformats.org/officeDocument/2006/relationships/externalLinkPath" Target="file:///D:\Documentos\FORMATUS%20ENGENHARIA\LICITA&#199;&#213;ES\PRA&#199;AS%20SEEL__25%25\SEEL_OR&#199;AMENTO%20ANAL&#205;TICO_PROPOSTA_SANTA%20LUZIA_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29">
          <cell r="G29">
            <v>42705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ANALÍTICO"/>
      <sheetName val="CRONOGRAMA"/>
      <sheetName val="BDI - PADRÃO"/>
      <sheetName val="ENCAGOS SOCIAIS"/>
      <sheetName val="SISPLO"/>
    </sheetNames>
    <sheetDataSet>
      <sheetData sheetId="0">
        <row r="20">
          <cell r="A20">
            <v>1</v>
          </cell>
          <cell r="D20" t="str">
            <v>SERVIÇOS  PRELIMINARES</v>
          </cell>
          <cell r="I20">
            <v>0</v>
          </cell>
        </row>
        <row r="21">
          <cell r="A21" t="str">
            <v>1.2</v>
          </cell>
          <cell r="B21" t="str">
            <v>SEDOP</v>
          </cell>
          <cell r="C21">
            <v>10004</v>
          </cell>
          <cell r="D21" t="str">
            <v>Placa da obra em chapa galvanizada</v>
          </cell>
          <cell r="E21" t="str">
            <v>M2</v>
          </cell>
          <cell r="F21">
            <v>12</v>
          </cell>
          <cell r="H21">
            <v>0</v>
          </cell>
          <cell r="I21">
            <v>0</v>
          </cell>
        </row>
        <row r="22">
          <cell r="A22">
            <v>2</v>
          </cell>
          <cell r="D22" t="str">
            <v>DEMOLIÇÕES / RETIRADAS</v>
          </cell>
          <cell r="H22">
            <v>0</v>
          </cell>
          <cell r="I22">
            <v>0</v>
          </cell>
        </row>
        <row r="23">
          <cell r="A23" t="str">
            <v>2.1</v>
          </cell>
          <cell r="B23" t="str">
            <v>SINAPI</v>
          </cell>
          <cell r="C23">
            <v>97622</v>
          </cell>
          <cell r="D23" t="str">
            <v>DEMOLIÇÃO DE ALVENARIA DE BLOCO FURADO, DE FORMA MANUAL, SEM REAPROVEITAMENTO. AF_12/2017</v>
          </cell>
          <cell r="E23" t="str">
            <v>M3</v>
          </cell>
          <cell r="F23">
            <v>64.8</v>
          </cell>
          <cell r="H23">
            <v>0</v>
          </cell>
          <cell r="I23">
            <v>0</v>
          </cell>
        </row>
        <row r="24">
          <cell r="A24" t="str">
            <v>2.2</v>
          </cell>
          <cell r="B24" t="str">
            <v>SINAPI</v>
          </cell>
          <cell r="C24">
            <v>97626</v>
          </cell>
          <cell r="D24" t="str">
            <v>DEMOLIÇÃO DE PILARES E VIGAS EM CONCRETO ARMADO, DE FORMA MANUAL, SEM REAPROVEITAMENTO. AF_12/2017</v>
          </cell>
          <cell r="E24" t="str">
            <v>M3</v>
          </cell>
          <cell r="F24">
            <v>2.4</v>
          </cell>
          <cell r="H24">
            <v>0</v>
          </cell>
          <cell r="I24">
            <v>0</v>
          </cell>
        </row>
        <row r="25">
          <cell r="A25" t="str">
            <v>2.3</v>
          </cell>
          <cell r="B25" t="str">
            <v>SINAPI</v>
          </cell>
          <cell r="C25">
            <v>97633</v>
          </cell>
          <cell r="D25" t="str">
            <v>DEMOLIÇÃO DE REVESTIMENTO CERÂMICO, DE FORMA MANUAL, SEM REAPROVEITAMENTO. AF_12/2017</v>
          </cell>
          <cell r="E25" t="str">
            <v>M2</v>
          </cell>
          <cell r="F25">
            <v>1152</v>
          </cell>
          <cell r="H25">
            <v>0</v>
          </cell>
          <cell r="I25">
            <v>0</v>
          </cell>
        </row>
        <row r="26">
          <cell r="A26" t="str">
            <v>2.4</v>
          </cell>
          <cell r="B26" t="str">
            <v>SINAPI</v>
          </cell>
          <cell r="C26">
            <v>97645</v>
          </cell>
          <cell r="D26" t="str">
            <v>REMOÇÃO DE JANELAS, DE FORMA MANUAL, SEM REAPROVEITAMENTO. AF_12/2017</v>
          </cell>
          <cell r="E26" t="str">
            <v>M2</v>
          </cell>
          <cell r="F26">
            <v>92.16</v>
          </cell>
          <cell r="H26">
            <v>0</v>
          </cell>
          <cell r="I26">
            <v>0</v>
          </cell>
        </row>
        <row r="27">
          <cell r="A27" t="str">
            <v>2.5</v>
          </cell>
          <cell r="B27" t="str">
            <v>SINAPI</v>
          </cell>
          <cell r="C27">
            <v>97644</v>
          </cell>
          <cell r="D27" t="str">
            <v>REMOÇÃO DE PORTAS, DE FORMA MANUAL, SEM REAPROVEITAMENTO. AF_12/2017</v>
          </cell>
          <cell r="E27" t="str">
            <v>M2</v>
          </cell>
          <cell r="F27">
            <v>100.8</v>
          </cell>
          <cell r="H27">
            <v>0</v>
          </cell>
          <cell r="I27">
            <v>0</v>
          </cell>
        </row>
        <row r="28">
          <cell r="A28" t="str">
            <v>2.6</v>
          </cell>
          <cell r="B28" t="str">
            <v>SINAPI</v>
          </cell>
          <cell r="C28">
            <v>97663</v>
          </cell>
          <cell r="D28" t="str">
            <v>REMOÇÃO DE LOUÇAS, DE FORMA MANUAL, SEM REAPROVEITAMENTO. AF_12/2017</v>
          </cell>
          <cell r="E28" t="str">
            <v>UN</v>
          </cell>
          <cell r="F28">
            <v>48</v>
          </cell>
          <cell r="H28">
            <v>0</v>
          </cell>
          <cell r="I28">
            <v>0</v>
          </cell>
        </row>
        <row r="29">
          <cell r="A29" t="str">
            <v>2.7</v>
          </cell>
          <cell r="B29" t="str">
            <v>SINAPI</v>
          </cell>
          <cell r="C29">
            <v>97651</v>
          </cell>
          <cell r="D29" t="str">
            <v>REMOÇÃO DE TESOURAS DE MADEIRA, COM VÃO MENOR QUE 8M, DE FORMA MANUAL, SEM REAPROVEITAMENTO. AF_12/2017</v>
          </cell>
          <cell r="E29" t="str">
            <v>UN</v>
          </cell>
          <cell r="F29">
            <v>24</v>
          </cell>
          <cell r="H29">
            <v>0</v>
          </cell>
          <cell r="I29">
            <v>0</v>
          </cell>
        </row>
        <row r="30">
          <cell r="A30" t="str">
            <v>2.8</v>
          </cell>
          <cell r="B30" t="str">
            <v>SEDOP</v>
          </cell>
          <cell r="C30">
            <v>21527</v>
          </cell>
          <cell r="D30" t="str">
            <v>Retirada de grade de ferro</v>
          </cell>
          <cell r="E30" t="str">
            <v>M2</v>
          </cell>
          <cell r="F30">
            <v>92.16</v>
          </cell>
          <cell r="H30">
            <v>0</v>
          </cell>
          <cell r="I30">
            <v>0</v>
          </cell>
        </row>
        <row r="31">
          <cell r="A31" t="str">
            <v>2.9</v>
          </cell>
          <cell r="B31" t="str">
            <v>SEDOP</v>
          </cell>
          <cell r="C31">
            <v>20307</v>
          </cell>
          <cell r="D31" t="str">
            <v>Retirada de telhas de barro</v>
          </cell>
          <cell r="E31" t="str">
            <v>M2</v>
          </cell>
          <cell r="F31">
            <v>6834</v>
          </cell>
          <cell r="H31">
            <v>0</v>
          </cell>
          <cell r="I31">
            <v>0</v>
          </cell>
        </row>
        <row r="32">
          <cell r="A32" t="str">
            <v>2.1</v>
          </cell>
          <cell r="B32" t="str">
            <v>SEDOP</v>
          </cell>
          <cell r="C32">
            <v>20842</v>
          </cell>
          <cell r="D32" t="str">
            <v>Retirada de calha em chapa galvanizada</v>
          </cell>
          <cell r="E32" t="str">
            <v>M</v>
          </cell>
          <cell r="F32">
            <v>2620.8000000000002</v>
          </cell>
          <cell r="H32">
            <v>0</v>
          </cell>
          <cell r="I32">
            <v>0</v>
          </cell>
        </row>
        <row r="33">
          <cell r="A33" t="str">
            <v>2.11</v>
          </cell>
          <cell r="B33" t="str">
            <v>SEDOP</v>
          </cell>
          <cell r="C33">
            <v>20020</v>
          </cell>
          <cell r="D33" t="str">
            <v>Demolição da estrutura em madeira da cobertura</v>
          </cell>
          <cell r="E33" t="str">
            <v>M2</v>
          </cell>
          <cell r="F33">
            <v>4139</v>
          </cell>
          <cell r="H33">
            <v>0</v>
          </cell>
          <cell r="I33">
            <v>0</v>
          </cell>
        </row>
        <row r="34">
          <cell r="A34">
            <v>3</v>
          </cell>
          <cell r="D34" t="str">
            <v>COBERTURA</v>
          </cell>
          <cell r="H34">
            <v>0</v>
          </cell>
          <cell r="I34">
            <v>0</v>
          </cell>
        </row>
        <row r="35">
          <cell r="A35" t="str">
            <v>3.1</v>
          </cell>
          <cell r="B35" t="str">
            <v>SINAPI</v>
          </cell>
          <cell r="C35">
            <v>92540</v>
          </cell>
          <cell r="D35" t="str">
            <v>TRAMA DE MADEIRA COMPOSTA POR RIPAS, CAIBROS E TERÇAS PARA TELHADOS DE MAIS QUE 2 ÁGUAS PARA TELHA DE ENCAIXE DE CERÂMICA OU DE CONCRETO, INCLUSO TRANSPORTE VERTICAL. AF_07/2019</v>
          </cell>
          <cell r="E35" t="str">
            <v>M2</v>
          </cell>
          <cell r="F35">
            <v>4838.3999999999996</v>
          </cell>
          <cell r="H35">
            <v>0</v>
          </cell>
          <cell r="I35">
            <v>0</v>
          </cell>
        </row>
        <row r="36">
          <cell r="A36" t="str">
            <v>3.2</v>
          </cell>
          <cell r="B36" t="str">
            <v>SINAPI</v>
          </cell>
          <cell r="C36">
            <v>94446</v>
          </cell>
          <cell r="D36" t="str">
            <v>TELHAMENTO COM TELHA CERÂMICA CAPA-CANAL, TIPO PLAN, COM MAIS DE 2 ÁGUAS, INCLUSO TRANSPORTE VERTICAL. AF_07/2019</v>
          </cell>
          <cell r="E36" t="str">
            <v>M2</v>
          </cell>
          <cell r="F36">
            <v>6048</v>
          </cell>
          <cell r="H36">
            <v>0</v>
          </cell>
          <cell r="I36">
            <v>0</v>
          </cell>
        </row>
        <row r="37">
          <cell r="A37" t="str">
            <v>3.3</v>
          </cell>
          <cell r="B37" t="str">
            <v>SINAPI</v>
          </cell>
          <cell r="C37">
            <v>100434</v>
          </cell>
          <cell r="D37" t="str">
            <v>CALHA DE BEIRAL, SEMICIRCULAR DE PVC, DIAMETRO 125 MM, INCLUINDO CABECEIRAS, EMENDAS, BOCAIS, SUPORTES E VEDAÇÕES, EXCLUINDO CONDUTORES, INCLUSO TRANSPORTE VERTICAL. AF_07/2019</v>
          </cell>
          <cell r="E37" t="str">
            <v>M</v>
          </cell>
          <cell r="F37">
            <v>3276</v>
          </cell>
          <cell r="H37">
            <v>0</v>
          </cell>
          <cell r="I37">
            <v>0</v>
          </cell>
        </row>
        <row r="38">
          <cell r="A38" t="str">
            <v>3.4</v>
          </cell>
          <cell r="B38" t="str">
            <v>SINAPI</v>
          </cell>
          <cell r="C38">
            <v>94219</v>
          </cell>
          <cell r="D38" t="str">
            <v>CUMEEIRA E ESPIGÃO PARA TELHA CERÂMICA EMBOÇADA COM ARGAMASSA TRAÇO 1:2:9 (CIMENTO, CAL E AREIA), PARA TELHADOS COM MAIS DE 2 ÁGUAS, INCLUSO TRANSPORTE VERTICAL. AF_07/2019</v>
          </cell>
          <cell r="E38" t="str">
            <v>M</v>
          </cell>
          <cell r="F38">
            <v>1904</v>
          </cell>
          <cell r="H38">
            <v>0</v>
          </cell>
          <cell r="I38">
            <v>0</v>
          </cell>
        </row>
        <row r="39">
          <cell r="A39" t="str">
            <v>3.5</v>
          </cell>
          <cell r="B39" t="str">
            <v>SINAPI</v>
          </cell>
          <cell r="C39">
            <v>92259</v>
          </cell>
          <cell r="D39" t="str">
            <v>INSTALAÇÃO DE TESOURA (INTEIRA OU MEIA), BIAPOIADA, EM MADEIRA NÃO APARELHADA, PARA VÃOS MAIORES OU IGUAIS A 3,0 M E MENORES QUE 6,0 M, INCLUSO IÇAMENTO. AF_07/2019</v>
          </cell>
          <cell r="E39" t="str">
            <v>UN</v>
          </cell>
          <cell r="F39">
            <v>32</v>
          </cell>
          <cell r="H39">
            <v>0</v>
          </cell>
          <cell r="I39">
            <v>0</v>
          </cell>
        </row>
        <row r="40">
          <cell r="A40" t="str">
            <v>3.6</v>
          </cell>
          <cell r="B40" t="str">
            <v>SINAPI</v>
          </cell>
          <cell r="C40">
            <v>96486</v>
          </cell>
          <cell r="D40" t="str">
            <v>FORRO DE PVC, LISO, PARA AMBIENTES COMERCIAIS, INCLUSIVE ESTRUTURA DE FIXAÇÃO. AF_05/2017_P</v>
          </cell>
          <cell r="E40" t="str">
            <v>M2</v>
          </cell>
          <cell r="F40">
            <v>4608</v>
          </cell>
          <cell r="H40">
            <v>0</v>
          </cell>
          <cell r="I40">
            <v>0</v>
          </cell>
        </row>
        <row r="41">
          <cell r="A41" t="str">
            <v>3.7</v>
          </cell>
          <cell r="B41" t="str">
            <v>SINAPI</v>
          </cell>
          <cell r="C41">
            <v>96121</v>
          </cell>
          <cell r="D41" t="str">
            <v>ACABAMENTOS PARA FORRO (RODA-FORRO EM PERFIL PLÁSTICO). AF_05/2017</v>
          </cell>
          <cell r="E41" t="str">
            <v>M</v>
          </cell>
          <cell r="F41">
            <v>2688</v>
          </cell>
          <cell r="H41">
            <v>0</v>
          </cell>
          <cell r="I41">
            <v>0</v>
          </cell>
        </row>
        <row r="42">
          <cell r="A42">
            <v>4</v>
          </cell>
          <cell r="D42" t="str">
            <v>PISO</v>
          </cell>
          <cell r="I42">
            <v>0</v>
          </cell>
        </row>
        <row r="43">
          <cell r="A43" t="str">
            <v>4.1</v>
          </cell>
          <cell r="B43" t="str">
            <v>SINAPI</v>
          </cell>
          <cell r="C43">
            <v>87620</v>
          </cell>
          <cell r="D43" t="str">
            <v>CONTRAPISO EM ARGAMASSA TRAÇO 1:4 (CIMENTO E AREIA), PREPARO MECÂNICO COM BETONEIRA 400 L, APLICADO EM ÁREAS SECAS SOBRE LAJE, ADERIDO, ESPESSURA 2CM. AF_06/2014</v>
          </cell>
          <cell r="E43" t="str">
            <v>M2</v>
          </cell>
          <cell r="F43">
            <v>2688</v>
          </cell>
          <cell r="H43">
            <v>0</v>
          </cell>
          <cell r="I43">
            <v>0</v>
          </cell>
        </row>
        <row r="44">
          <cell r="A44" t="str">
            <v>4.2</v>
          </cell>
          <cell r="B44" t="str">
            <v>SINAPI</v>
          </cell>
          <cell r="C44">
            <v>101747</v>
          </cell>
          <cell r="D44" t="str">
            <v>PISO EM CONCRETO 20 MPA PREPARO MECÂNICO, ESPESSURA 7CM. AF_09/2020</v>
          </cell>
          <cell r="E44" t="str">
            <v>M2</v>
          </cell>
          <cell r="F44">
            <v>2688</v>
          </cell>
          <cell r="H44">
            <v>0</v>
          </cell>
          <cell r="I44">
            <v>0</v>
          </cell>
        </row>
        <row r="45">
          <cell r="A45" t="str">
            <v>4.3</v>
          </cell>
          <cell r="B45" t="str">
            <v>SINAPI</v>
          </cell>
          <cell r="C45">
            <v>87255</v>
          </cell>
          <cell r="D45" t="str">
            <v>REVESTIMENTO CERÂMICO PARA PISO COM PLACAS TIPO ESMALTADA EXTRA DE DIMENSÕES 60X60 CM APLICADA EM AMBIENTES DE ÁREA MENOR QUE 5 M2. AF_06/2014</v>
          </cell>
          <cell r="E45" t="str">
            <v>M2</v>
          </cell>
          <cell r="F45">
            <v>4032</v>
          </cell>
          <cell r="H45">
            <v>0</v>
          </cell>
          <cell r="I45">
            <v>0</v>
          </cell>
        </row>
        <row r="46">
          <cell r="A46" t="str">
            <v>4.4</v>
          </cell>
          <cell r="B46" t="str">
            <v>SINAPI</v>
          </cell>
          <cell r="C46">
            <v>88650</v>
          </cell>
          <cell r="D46" t="str">
            <v>RODAPÉ CERÂMICO DE 7CM DE ALTURA COM PLACAS TIPO ESMALTADA EXTRA DE DIMENSÕES 60X60CM. AF_06/2014</v>
          </cell>
          <cell r="E46" t="str">
            <v>M</v>
          </cell>
          <cell r="F46">
            <v>2352</v>
          </cell>
          <cell r="H46">
            <v>0</v>
          </cell>
          <cell r="I46">
            <v>0</v>
          </cell>
        </row>
        <row r="47">
          <cell r="A47" t="str">
            <v>4.5</v>
          </cell>
          <cell r="B47" t="str">
            <v>SINAPI</v>
          </cell>
          <cell r="C47">
            <v>94990</v>
          </cell>
          <cell r="D47" t="str">
            <v>EXECUÇÃO DE PASSEIO (CALÇADA) OU PISO DE CONCRETO COM CONCRETO MOLDADO IN LOCO, FEITO EM OBRA, ACABAMENTO CONVENCIONAL, NÃO ARMADO. AF_07/2016</v>
          </cell>
          <cell r="E47" t="str">
            <v>M3</v>
          </cell>
          <cell r="F47">
            <v>108</v>
          </cell>
          <cell r="H47">
            <v>0</v>
          </cell>
          <cell r="I47">
            <v>0</v>
          </cell>
        </row>
        <row r="48">
          <cell r="A48">
            <v>5</v>
          </cell>
          <cell r="D48" t="str">
            <v>REVESTIMENTO</v>
          </cell>
          <cell r="H48">
            <v>0</v>
          </cell>
          <cell r="I48">
            <v>0</v>
          </cell>
        </row>
        <row r="49">
          <cell r="A49" t="str">
            <v>5.1</v>
          </cell>
          <cell r="B49" t="str">
            <v>SINAPI</v>
          </cell>
          <cell r="C49">
            <v>103332</v>
          </cell>
          <cell r="D49" t="str">
            <v>ALVENARIA DE VEDAÇÃO DE BLOCOS CERÂMICOS FURADOS NA HORIZONTAL DE 9X14X19 CM (ESPESSURA 9 CM) E ARGAMASSA DE ASSENTAMENTO COM PREPARO EM BETONEIRA. AF_12/2021</v>
          </cell>
          <cell r="E49" t="str">
            <v>M2</v>
          </cell>
          <cell r="F49">
            <v>924</v>
          </cell>
          <cell r="H49">
            <v>0</v>
          </cell>
          <cell r="I49">
            <v>0</v>
          </cell>
        </row>
        <row r="50">
          <cell r="A50" t="str">
            <v>5.2</v>
          </cell>
          <cell r="B50" t="str">
            <v>SINAPI</v>
          </cell>
          <cell r="C50">
            <v>87893</v>
          </cell>
          <cell r="D50" t="str">
            <v>CHAPISCO APLICADO EM ALVENARIA (SEM PRESENÇA DE VÃOS) E ESTRUTURAS DE CONCRETO DE FACHADA, COM COLHER DE PEDREIRO.  ARGAMASSA TRAÇO 1:3 COM PREPARO MANUAL. AF_06/2014</v>
          </cell>
          <cell r="E50" t="str">
            <v>M2</v>
          </cell>
          <cell r="F50">
            <v>1500</v>
          </cell>
          <cell r="H50">
            <v>0</v>
          </cell>
          <cell r="I50">
            <v>0</v>
          </cell>
        </row>
        <row r="51">
          <cell r="A51" t="str">
            <v>5.3</v>
          </cell>
          <cell r="B51" t="str">
            <v>SINAPI</v>
          </cell>
          <cell r="C51">
            <v>87548</v>
          </cell>
          <cell r="D51" t="str">
            <v>MASSA ÚNICA, PARA RECEBIMENTO DE PINTURA, EM ARGAMASSA TRAÇO 1:2:8, PREPARO MANUAL, APLICADA MANUALMENTE EM FACES INTERNAS DE PAREDES, ESPESSURA DE 10MM, COM
EXECUÇÃO DE TALISCAS. AF_06/2014</v>
          </cell>
          <cell r="E51" t="str">
            <v>M2</v>
          </cell>
          <cell r="F51">
            <v>1500</v>
          </cell>
          <cell r="H51">
            <v>0</v>
          </cell>
          <cell r="I51">
            <v>0</v>
          </cell>
        </row>
        <row r="52">
          <cell r="A52" t="str">
            <v>5.4</v>
          </cell>
          <cell r="B52" t="str">
            <v>SINAPI</v>
          </cell>
          <cell r="C52">
            <v>87531</v>
          </cell>
          <cell r="D52" t="str">
            <v>EMBOÇO, PARA RECEBIMENTO DE CERÂMICA, EM ARGAMASSATRAÇO 1:2:8, PREPARO MECÂNICO COM BETONEIRA 400L, APLICADO MANUALMENTE EM FACES INTERNAS DE PAREDES, PARA AMBIENTE COM ÁREA ENTRE 5M2 E 10M2, ESPESSURA DE 20MM, COM EXECUÇÃO DE TALISCAS. AF_06/2014</v>
          </cell>
          <cell r="E52" t="str">
            <v>M2</v>
          </cell>
          <cell r="F52">
            <v>1028.1600000000001</v>
          </cell>
          <cell r="H52">
            <v>0</v>
          </cell>
          <cell r="I52">
            <v>0</v>
          </cell>
        </row>
        <row r="53">
          <cell r="A53" t="str">
            <v>5.5</v>
          </cell>
          <cell r="B53" t="str">
            <v>SINAPI</v>
          </cell>
          <cell r="C53">
            <v>99198</v>
          </cell>
          <cell r="D53" t="str">
            <v>REVESTIMENTO CERÂMICO PARA PAREDES INTERNAS COM PLACAS TIPO ESMALTADA PADRÃO POPULAR DE DIMENSÕES 20X20 CM, ARGAMASSA TIPO AC III, APLICADAS EM AMBIENTES DE ÁREA MAIOR QUE 5 M2 A MEIA ALTURA DAS PAREDES. AF_06/2014</v>
          </cell>
          <cell r="E53" t="str">
            <v>M2</v>
          </cell>
          <cell r="F53">
            <v>1028.1600000000001</v>
          </cell>
          <cell r="H53">
            <v>0</v>
          </cell>
          <cell r="I53">
            <v>0</v>
          </cell>
        </row>
        <row r="54">
          <cell r="A54">
            <v>6</v>
          </cell>
          <cell r="D54" t="str">
            <v>ELÉTRICO</v>
          </cell>
          <cell r="H54">
            <v>0</v>
          </cell>
          <cell r="I54">
            <v>0</v>
          </cell>
        </row>
        <row r="55">
          <cell r="A55" t="str">
            <v>6.1</v>
          </cell>
          <cell r="B55" t="str">
            <v>SEDOP</v>
          </cell>
          <cell r="C55">
            <v>171491</v>
          </cell>
          <cell r="D55" t="str">
            <v>Revisão de ponto de luz</v>
          </cell>
          <cell r="E55" t="str">
            <v>Pt</v>
          </cell>
          <cell r="F55">
            <v>264</v>
          </cell>
          <cell r="H55">
            <v>0</v>
          </cell>
          <cell r="I55">
            <v>0</v>
          </cell>
        </row>
        <row r="56">
          <cell r="A56" t="str">
            <v>6.2</v>
          </cell>
          <cell r="B56" t="str">
            <v>SEDOP</v>
          </cell>
          <cell r="C56">
            <v>230846</v>
          </cell>
          <cell r="D56" t="str">
            <v>Revisão de ponto de ar condicionado</v>
          </cell>
          <cell r="E56" t="str">
            <v>Pt</v>
          </cell>
          <cell r="F56">
            <v>48</v>
          </cell>
          <cell r="H56">
            <v>0</v>
          </cell>
          <cell r="I56">
            <v>0</v>
          </cell>
        </row>
        <row r="57">
          <cell r="A57" t="str">
            <v>6.3</v>
          </cell>
          <cell r="B57" t="str">
            <v>SINAPI</v>
          </cell>
          <cell r="C57">
            <v>103782</v>
          </cell>
          <cell r="D57" t="str">
            <v>LUMINÁRIA TIPO PLAFON CIRCULAR, DE SOBREPOR, COM LED DE 12/13 W - FORNECIMENTO E INSTALAÇÃO. AF_03/2022</v>
          </cell>
          <cell r="E57" t="str">
            <v>UN</v>
          </cell>
          <cell r="F57">
            <v>96</v>
          </cell>
          <cell r="H57">
            <v>0</v>
          </cell>
          <cell r="I57">
            <v>0</v>
          </cell>
        </row>
        <row r="58">
          <cell r="A58" t="str">
            <v>6.4</v>
          </cell>
          <cell r="B58" t="str">
            <v>SINAPI</v>
          </cell>
          <cell r="C58">
            <v>100903</v>
          </cell>
          <cell r="D58" t="str">
            <v>LÂMPADA TUBULAR LED DE 18/20 W, BASE G13 - FORNECIMENTO E INSTALAÇÃO. AF_02/2020_P</v>
          </cell>
          <cell r="E58" t="str">
            <v>UN</v>
          </cell>
          <cell r="F58">
            <v>144</v>
          </cell>
          <cell r="H58">
            <v>0</v>
          </cell>
          <cell r="I58">
            <v>0</v>
          </cell>
        </row>
        <row r="59">
          <cell r="A59" t="str">
            <v>6.5</v>
          </cell>
          <cell r="B59" t="str">
            <v>SINAPI</v>
          </cell>
          <cell r="C59">
            <v>104473</v>
          </cell>
          <cell r="D59" t="str">
            <v>COMPOSIÇÃO PARAMÉTRICA DE PONTO ELÉTRICO DE ILUMINAÇÃO, COM INTERRUPTOR SIMPLES, EM EDIFÍCIO RESIDENCIAL COM ELETRODUTO EMBUTIDO EM RASGOS NAS PAREDES, INCLUSO TOMADA, ELETRODUTO, CABO, RASGO E CHUMBAMENTO (SEM LUMINÁRIA E LÂMPADA). AF_11/2022</v>
          </cell>
          <cell r="E59" t="str">
            <v>UN</v>
          </cell>
          <cell r="F59">
            <v>96</v>
          </cell>
          <cell r="H59">
            <v>0</v>
          </cell>
          <cell r="I59">
            <v>0</v>
          </cell>
        </row>
        <row r="60">
          <cell r="A60" t="str">
            <v>6.6</v>
          </cell>
          <cell r="B60" t="str">
            <v>SINAPI</v>
          </cell>
          <cell r="C60">
            <v>104475</v>
          </cell>
          <cell r="D60" t="str">
            <v>COMPOSIÇÃO PARAMÉTRICA DE PONTO ELÉTRICO DE TOMADA DE USO GERAL 2P+T (10A/250V) EM EDIFÍCIO RESIDENCIAL COM ELETRODUTO EMBUTIDO EM RASGOS NAS PAREDES, INCLUSO TOMADA, ELETRODUTO, CABO, RASGO, QUEBRA E CHUMBAMENTO.
AF_11/2022</v>
          </cell>
          <cell r="E60" t="str">
            <v>UN</v>
          </cell>
          <cell r="F60">
            <v>312</v>
          </cell>
          <cell r="H60">
            <v>0</v>
          </cell>
          <cell r="I60">
            <v>0</v>
          </cell>
        </row>
        <row r="61">
          <cell r="A61" t="str">
            <v>6.7</v>
          </cell>
          <cell r="B61" t="str">
            <v>SINAPI</v>
          </cell>
          <cell r="C61">
            <v>104476</v>
          </cell>
          <cell r="D61" t="str">
            <v>COMPOSIÇÃO PARAMÉTRICA DE PONTO ELÉTRICO DE TOMADA DE USO ESPECÍFICO 2P+T (20A/250V) EM EDIFÍCIO RESIDENCIAL COM ELETRODUTO EMBUTIDO EM RASGOS NAS PAREDES, INCLUSO TOMADA, ELETRODUTO, CABO, RASGO, QUEBRA E CHUMBAMENTO (EXCETO CHUVEIRO). AF_11/2022</v>
          </cell>
          <cell r="E61" t="str">
            <v>UN</v>
          </cell>
          <cell r="F61">
            <v>48</v>
          </cell>
          <cell r="H61">
            <v>0</v>
          </cell>
          <cell r="I61">
            <v>0</v>
          </cell>
        </row>
        <row r="62">
          <cell r="A62">
            <v>7</v>
          </cell>
          <cell r="D62" t="str">
            <v>HIDROSANTITÁRIO</v>
          </cell>
          <cell r="H62">
            <v>0</v>
          </cell>
          <cell r="I62">
            <v>0</v>
          </cell>
        </row>
        <row r="63">
          <cell r="A63" t="str">
            <v>7.1</v>
          </cell>
          <cell r="B63" t="str">
            <v>SEDOP</v>
          </cell>
          <cell r="C63">
            <v>180844</v>
          </cell>
          <cell r="D63" t="str">
            <v>Revisão de ponto de água</v>
          </cell>
          <cell r="E63" t="str">
            <v>Pt</v>
          </cell>
          <cell r="F63">
            <v>120</v>
          </cell>
          <cell r="H63">
            <v>0</v>
          </cell>
          <cell r="I63">
            <v>0</v>
          </cell>
        </row>
        <row r="64">
          <cell r="A64" t="str">
            <v>7.2</v>
          </cell>
          <cell r="B64" t="str">
            <v>SEDOP</v>
          </cell>
          <cell r="C64">
            <v>180845</v>
          </cell>
          <cell r="D64" t="str">
            <v>Revisão de ponto de esgoto</v>
          </cell>
          <cell r="E64" t="str">
            <v>Pt</v>
          </cell>
          <cell r="F64">
            <v>96</v>
          </cell>
          <cell r="H64">
            <v>0</v>
          </cell>
          <cell r="I64">
            <v>0</v>
          </cell>
        </row>
        <row r="65">
          <cell r="A65" t="str">
            <v>7.3</v>
          </cell>
          <cell r="B65" t="str">
            <v>SINAPI</v>
          </cell>
          <cell r="C65">
            <v>95470</v>
          </cell>
          <cell r="D65" t="str">
            <v>VASO SANITARIO SIFONADO CONVENCIONAL COM LOUÇA BRANCA, INCLUSO CONJUNTO DE LIGAÇÃO PARA BACIA SANITÁRIA AJUSTÁVEL
- FORNECIMENTO E INSTALAÇÃO. AF_10/2016</v>
          </cell>
          <cell r="E65" t="str">
            <v>UN</v>
          </cell>
          <cell r="F65">
            <v>48</v>
          </cell>
          <cell r="H65">
            <v>0</v>
          </cell>
          <cell r="I65">
            <v>0</v>
          </cell>
        </row>
        <row r="66">
          <cell r="A66" t="str">
            <v>7.4</v>
          </cell>
          <cell r="B66" t="str">
            <v>SINAPI</v>
          </cell>
          <cell r="C66">
            <v>86939</v>
          </cell>
          <cell r="D66" t="str">
            <v>LAVATÓRIO LOUÇA BRANCA COM COLUNA, *44 X 35,5* CM, PADRÃO POPULAR, INCLUSO SIFÃO FLEXÍVEL EM PVC, VÁLVULA E ENGATE FLEXÍVEL 30CM EM PLÁSTICO E COM TORNEIRA CROMADA PADRÃO POPULAR - FORNECIMENTO E INSTALAÇÃO. AF_01/2020</v>
          </cell>
          <cell r="E66" t="str">
            <v>UN</v>
          </cell>
          <cell r="F66">
            <v>48</v>
          </cell>
          <cell r="H66">
            <v>0</v>
          </cell>
          <cell r="I66">
            <v>0</v>
          </cell>
        </row>
        <row r="67">
          <cell r="A67" t="str">
            <v>7.5</v>
          </cell>
          <cell r="B67" t="str">
            <v>SEDOP</v>
          </cell>
          <cell r="C67">
            <v>190238</v>
          </cell>
          <cell r="D67" t="str">
            <v>Pia 01 cuba em aço inox c/torn.,sifao e valv.(1,50m)</v>
          </cell>
          <cell r="E67" t="str">
            <v>UN</v>
          </cell>
          <cell r="F67">
            <v>24</v>
          </cell>
          <cell r="H67">
            <v>0</v>
          </cell>
          <cell r="I67">
            <v>0</v>
          </cell>
        </row>
        <row r="68">
          <cell r="A68" t="str">
            <v>7.6</v>
          </cell>
          <cell r="B68" t="str">
            <v>SINAPI</v>
          </cell>
          <cell r="C68">
            <v>89353</v>
          </cell>
          <cell r="D68" t="str">
            <v>REGISTRO DE GAVETA BRUTO, LATÃO, ROSCÁVEL, 3/4", FORNECIDO E INSTALADO EM RAMAL DE ÁGUA. AF_12/2014</v>
          </cell>
          <cell r="E68" t="str">
            <v>UN</v>
          </cell>
          <cell r="F68">
            <v>12</v>
          </cell>
          <cell r="H68">
            <v>0</v>
          </cell>
          <cell r="I68">
            <v>0</v>
          </cell>
        </row>
        <row r="69">
          <cell r="A69" t="str">
            <v>7.7</v>
          </cell>
          <cell r="B69" t="str">
            <v>SINAPI</v>
          </cell>
          <cell r="C69">
            <v>89355</v>
          </cell>
          <cell r="D69" t="str">
            <v>TUBO, PVC, SOLDÁVEL, DN 20MM, INSTALADO EM RAMAL OU SUB- RAMAL DE ÁGUA - FORNECIMENTO E INSTALAÇÃO. AF_12/2014</v>
          </cell>
          <cell r="E69" t="str">
            <v>M</v>
          </cell>
          <cell r="F69">
            <v>90</v>
          </cell>
          <cell r="H69">
            <v>0</v>
          </cell>
          <cell r="I69">
            <v>0</v>
          </cell>
        </row>
        <row r="70">
          <cell r="A70" t="str">
            <v>7.8</v>
          </cell>
          <cell r="B70" t="str">
            <v>SINAPI</v>
          </cell>
          <cell r="C70">
            <v>89402</v>
          </cell>
          <cell r="D70" t="str">
            <v>TUBO, PVC, SOLDÁVEL, DN 25MM, INSTALADO EM RAMAL DE DISTRIBUIÇÃO DE ÁGUA - FORNECIMENTO E INSTALAÇÃO. AF_12/2014</v>
          </cell>
          <cell r="E70" t="str">
            <v>M</v>
          </cell>
          <cell r="F70">
            <v>120</v>
          </cell>
          <cell r="H70">
            <v>0</v>
          </cell>
          <cell r="I70">
            <v>0</v>
          </cell>
        </row>
        <row r="71">
          <cell r="A71" t="str">
            <v>7.9</v>
          </cell>
          <cell r="B71" t="str">
            <v>SINAPI</v>
          </cell>
          <cell r="C71">
            <v>89404</v>
          </cell>
          <cell r="D71" t="str">
            <v>JOELHO 90 GRAUS, PVC, SOLDÁVEL, DN 20MM, INSTALADO EM RAMAL DE DISTRIBUIÇÃO DE ÁGUA - FORNECIMENTO E INSTALAÇÃO. AF_12/2014</v>
          </cell>
          <cell r="E71" t="str">
            <v>UN</v>
          </cell>
          <cell r="F71">
            <v>40</v>
          </cell>
          <cell r="H71">
            <v>0</v>
          </cell>
          <cell r="I71">
            <v>0</v>
          </cell>
        </row>
        <row r="72">
          <cell r="A72" t="str">
            <v>7.1</v>
          </cell>
          <cell r="B72" t="str">
            <v>SINAPI</v>
          </cell>
          <cell r="C72">
            <v>89412</v>
          </cell>
          <cell r="D72" t="str">
            <v>JOELHO 90 GRAUS, PVC, SOLDÁVEL, DN 25MM, X 3/4”INSTALADO EM RAMAL DE DISTRIBUIÇÃO DE ÁGUA - FORNECIMENTO E INSTALAÇÃO. AF_12/2014</v>
          </cell>
          <cell r="E72" t="str">
            <v>UN</v>
          </cell>
          <cell r="F72">
            <v>30</v>
          </cell>
          <cell r="H72">
            <v>0</v>
          </cell>
          <cell r="I72">
            <v>0</v>
          </cell>
        </row>
        <row r="73">
          <cell r="A73" t="str">
            <v>7.11</v>
          </cell>
          <cell r="B73" t="str">
            <v>SINAPI</v>
          </cell>
          <cell r="C73">
            <v>89376</v>
          </cell>
          <cell r="D73" t="str">
            <v>ADAPTADOR CURTO COM BOLSA E ROSCA PARA REGISTRO, PVC, SOLDÁVEL, DN 20MM X 1/2”, INSTALADO EM RAMAL OU SUB-RAMAL DE ÁGUA - FORNECIMENTO E INSTALAÇÃO. AF_12/2014</v>
          </cell>
          <cell r="E73" t="str">
            <v>UN</v>
          </cell>
          <cell r="F73">
            <v>40</v>
          </cell>
          <cell r="H73">
            <v>0</v>
          </cell>
          <cell r="I73">
            <v>0</v>
          </cell>
        </row>
        <row r="74">
          <cell r="A74" t="str">
            <v>7.12</v>
          </cell>
          <cell r="B74" t="str">
            <v>SINAPI</v>
          </cell>
          <cell r="C74">
            <v>89439</v>
          </cell>
          <cell r="D74" t="str">
            <v>TÊ SOLDÁVEL E COM ROSCA NA BOLSA CENTRAL, PVC, SOLDÁVEL, DN 20MM X 1/2”, INSTALADO EM RAMAL DE DISTRIBUIÇÃO DE ÁGUA- FORNECIMENTO E INSTALAÇÃO. AF_12/2014</v>
          </cell>
          <cell r="E74" t="str">
            <v>UN</v>
          </cell>
          <cell r="F74">
            <v>20</v>
          </cell>
          <cell r="H74">
            <v>0</v>
          </cell>
          <cell r="I74">
            <v>0</v>
          </cell>
        </row>
        <row r="75">
          <cell r="A75" t="str">
            <v>7.13</v>
          </cell>
          <cell r="B75" t="str">
            <v>SINAPI</v>
          </cell>
          <cell r="C75">
            <v>89711</v>
          </cell>
          <cell r="D75" t="str">
            <v>TUBO PVC, SERIE NORMAL, ESGOTO PREDIAL, DN 40 MM, FORNECIDO E INSTALADO EM RAMAL DE DESCARGA OU RAMAL DE ESGOTO SANITÁRIO. AF_12/2014</v>
          </cell>
          <cell r="E75" t="str">
            <v>M</v>
          </cell>
          <cell r="F75">
            <v>120</v>
          </cell>
          <cell r="H75">
            <v>0</v>
          </cell>
          <cell r="I75">
            <v>0</v>
          </cell>
        </row>
        <row r="76">
          <cell r="A76" t="str">
            <v>7.14</v>
          </cell>
          <cell r="B76" t="str">
            <v>SINAPI</v>
          </cell>
          <cell r="C76">
            <v>90694</v>
          </cell>
          <cell r="D76" t="str">
            <v>TUBO DE PVC PARA REDE COLETORA DE ESGOTO DE PAREDE MACIÇA, DN 100 MM, JUNTA ELÁSTICA, INSTALADO EM LOCAL COM NÍVEL BAIXO DE INTERFERÊNCIAS - FORNECIMENTO E ASSENTAMENTO. AF_06/2015</v>
          </cell>
          <cell r="E76" t="str">
            <v>M</v>
          </cell>
          <cell r="F76">
            <v>240</v>
          </cell>
          <cell r="H76">
            <v>0</v>
          </cell>
          <cell r="I76">
            <v>0</v>
          </cell>
        </row>
        <row r="77">
          <cell r="A77" t="str">
            <v>7.15</v>
          </cell>
          <cell r="B77" t="str">
            <v>SINAPI</v>
          </cell>
          <cell r="C77">
            <v>89724</v>
          </cell>
          <cell r="D77" t="str">
            <v>JOELHO 90 GRAUS, PVC, SERIE NORMAL, ESGOTO PREDIAL, DN 40 MM, JUNTA SOLDÁVEL, FORNECIDO E INSTALADO EM RAMAL DE DESCARGA OU RAMAL DE ESGOTO SANITÁRIO. AF_12/2014</v>
          </cell>
          <cell r="E77" t="str">
            <v>UN</v>
          </cell>
          <cell r="F77">
            <v>72</v>
          </cell>
          <cell r="H77">
            <v>0</v>
          </cell>
          <cell r="I77">
            <v>0</v>
          </cell>
        </row>
        <row r="78">
          <cell r="A78" t="str">
            <v>7.16</v>
          </cell>
          <cell r="B78" t="str">
            <v>SINAPI</v>
          </cell>
          <cell r="C78">
            <v>89744</v>
          </cell>
          <cell r="D78" t="str">
            <v>JOELHO 90 GRAUS, PVC, SERIE NORMAL, ESGOTO PREDIAL, DN 100 MM, JUNTA ELÁSTICA, FORNECIDO E INSTALADO EM RAMAL DE DESCARGA OU RAMAL DE ESGOTO SANITÁRIO. AF_12/2014</v>
          </cell>
          <cell r="E78" t="str">
            <v>UN</v>
          </cell>
          <cell r="F78">
            <v>48</v>
          </cell>
          <cell r="H78">
            <v>0</v>
          </cell>
          <cell r="I78">
            <v>0</v>
          </cell>
        </row>
        <row r="79">
          <cell r="A79" t="str">
            <v>7.17</v>
          </cell>
          <cell r="B79" t="str">
            <v>SINAPI</v>
          </cell>
          <cell r="C79">
            <v>89957</v>
          </cell>
          <cell r="D79" t="str">
            <v>PONTO DE CONSUMO TERMINAL DE ÁGUA FRIA (SUBRAMAL) COM TUBULAÇÃO DE PVC, DN 25 MM, INSTALADO EM RAMAL DE ÁGUA, INCLUSOS RASGO E CHUMBAMENTO EM ALVENARIA. AF_12/2014</v>
          </cell>
          <cell r="E79" t="str">
            <v>UN</v>
          </cell>
          <cell r="F79">
            <v>24</v>
          </cell>
          <cell r="H79">
            <v>0</v>
          </cell>
          <cell r="I79">
            <v>0</v>
          </cell>
        </row>
        <row r="80">
          <cell r="A80" t="str">
            <v>7.18</v>
          </cell>
          <cell r="B80" t="str">
            <v>SINAPI</v>
          </cell>
          <cell r="C80">
            <v>97906</v>
          </cell>
          <cell r="D80" t="str">
            <v>CAIXA ENTERRADA HIDRÁULICA RETANGULAR, EM ALVENARIA COM BLOCOS DE CONCRETO, DIMENSÕES INTERNAS: 0,6X0,6X0,6 M PARA REDE DE ESGOTO. AF_05/2018</v>
          </cell>
          <cell r="E80" t="str">
            <v>UN</v>
          </cell>
          <cell r="F80">
            <v>48</v>
          </cell>
          <cell r="H80">
            <v>0</v>
          </cell>
          <cell r="I80">
            <v>0</v>
          </cell>
        </row>
        <row r="81">
          <cell r="A81" t="str">
            <v>7.19</v>
          </cell>
          <cell r="B81" t="str">
            <v>SINAPI</v>
          </cell>
          <cell r="C81">
            <v>98057</v>
          </cell>
          <cell r="D81" t="str">
            <v>TANQUE SÉPTICO CIRCULAR, EM CONCRETO PRÉ-MOLDADO, DIÂMETRO INTERNO = 2,88 M, ALTURA INTERNA = 2,50 M, VOLUME ÚTIL: 14657,4 L (PARA 105 CONTRIBUINTES). AF05/2018</v>
          </cell>
          <cell r="E81" t="str">
            <v>UN</v>
          </cell>
          <cell r="F81">
            <v>9</v>
          </cell>
          <cell r="H81">
            <v>0</v>
          </cell>
          <cell r="I81">
            <v>0</v>
          </cell>
        </row>
        <row r="82">
          <cell r="A82" t="str">
            <v>7.2</v>
          </cell>
          <cell r="B82" t="str">
            <v>SINAPI</v>
          </cell>
          <cell r="C82">
            <v>98061</v>
          </cell>
          <cell r="D82" t="str">
            <v>FILTRO ANAERÓBIO CIRCULAR, EM CONCRETO PRÉ-MOLDADO, DIÂMETRO INTERNO = 2,88 M, ALTURA INTERNA = 1,50 M, VOLUME ÚTIL: 7817,3 L (PARA 75 CONTRIBUINTES). AF_05/2018</v>
          </cell>
          <cell r="E82" t="str">
            <v>UN</v>
          </cell>
          <cell r="F82">
            <v>18</v>
          </cell>
          <cell r="H82">
            <v>0</v>
          </cell>
          <cell r="I82">
            <v>0</v>
          </cell>
        </row>
        <row r="83">
          <cell r="A83" t="str">
            <v>7.21</v>
          </cell>
          <cell r="B83" t="str">
            <v>SINAPI</v>
          </cell>
          <cell r="C83">
            <v>98065</v>
          </cell>
          <cell r="D83" t="str">
            <v>SUMIDOURO CIRCULAR, EM CONCRETO PRÉ-MOLDADO, DIÂMETRO INTERNO = 2,88 M , ALTURA INTERNA = 3,0 M, ÁREA DE INFILTRAÇÃO: 31,4 M² (PARA 12 CONTRIBUINTES). AF.12/2020</v>
          </cell>
          <cell r="E83" t="str">
            <v>UN</v>
          </cell>
          <cell r="F83">
            <v>18</v>
          </cell>
          <cell r="H83">
            <v>0</v>
          </cell>
          <cell r="I83">
            <v>0</v>
          </cell>
        </row>
        <row r="84">
          <cell r="A84">
            <v>8</v>
          </cell>
          <cell r="D84" t="str">
            <v>ESQUADRIAS,  FERRAGENS  E  ACESSÓRIOS</v>
          </cell>
          <cell r="I84">
            <v>0</v>
          </cell>
        </row>
        <row r="85">
          <cell r="A85" t="str">
            <v>8.1</v>
          </cell>
          <cell r="B85" t="str">
            <v>SINAPI</v>
          </cell>
          <cell r="C85">
            <v>100697</v>
          </cell>
          <cell r="D85" t="str">
            <v>RECOLOCAÇÃO DE FOLHAS DE PORTA DE MADEIRA LEVE OU MÉDIA DE 80CM DE LARGURA, CONSIDERANDO REAPROVEITAMENTO DO MATERIAL. AF_12/2019</v>
          </cell>
          <cell r="E85" t="str">
            <v>UN</v>
          </cell>
          <cell r="F85">
            <v>72</v>
          </cell>
          <cell r="H85">
            <v>0</v>
          </cell>
          <cell r="I85">
            <v>0</v>
          </cell>
        </row>
        <row r="86">
          <cell r="A86" t="str">
            <v>8.2</v>
          </cell>
          <cell r="B86" t="str">
            <v>SINAPI</v>
          </cell>
          <cell r="C86">
            <v>90825</v>
          </cell>
          <cell r="D86" t="str">
            <v>PORTA DE MADEIRA, MACIÇA (PESADA OU SUPERPESADA), 90X210CM, ESPESSURA DE 3,5CM, INCLUSO DOBRADIÇAS - FORNECIMENTO E INSTALAÇÃO. AF_12/2019</v>
          </cell>
          <cell r="E86" t="str">
            <v>UN</v>
          </cell>
          <cell r="F86">
            <v>38</v>
          </cell>
          <cell r="H86">
            <v>0</v>
          </cell>
          <cell r="I86">
            <v>0</v>
          </cell>
        </row>
        <row r="87">
          <cell r="A87" t="str">
            <v>8.3</v>
          </cell>
          <cell r="B87" t="str">
            <v>SINAPI</v>
          </cell>
          <cell r="C87">
            <v>100669</v>
          </cell>
          <cell r="D87" t="str">
            <v>JANELA DE MADEIRA (PINUS/EUCALIPTO OU EQUIV.) TIPO BASCULANTE COM 2 FOLHAS PARA VIDRO, COM BATENTE, ALIZAR E FERRAGENS. EXCLUSIVE VIDROS, ACABAMENTO E CONTRAMARCO. FORNECIMENTO E INSTALAÇÃO. AF_12/2019</v>
          </cell>
          <cell r="E87" t="str">
            <v>M2</v>
          </cell>
          <cell r="F87">
            <v>34</v>
          </cell>
          <cell r="H87">
            <v>0</v>
          </cell>
          <cell r="I87">
            <v>0</v>
          </cell>
        </row>
        <row r="88">
          <cell r="A88" t="str">
            <v>8.4</v>
          </cell>
          <cell r="B88" t="str">
            <v>SEDOP</v>
          </cell>
          <cell r="C88">
            <v>91376</v>
          </cell>
          <cell r="D88" t="str">
            <v>Esquadria de alum.de correr c/ vidro e ferragens</v>
          </cell>
          <cell r="E88" t="str">
            <v>M2</v>
          </cell>
          <cell r="F88">
            <v>69.12</v>
          </cell>
          <cell r="H88">
            <v>0</v>
          </cell>
          <cell r="I88">
            <v>0</v>
          </cell>
        </row>
        <row r="89">
          <cell r="A89" t="str">
            <v>8.5</v>
          </cell>
          <cell r="B89" t="str">
            <v>SEDOP</v>
          </cell>
          <cell r="C89">
            <v>91375</v>
          </cell>
          <cell r="D89" t="str">
            <v>Esquadria de alumínio basculante c/vidro e ferragens</v>
          </cell>
          <cell r="E89" t="str">
            <v>M2</v>
          </cell>
          <cell r="F89">
            <v>11.52</v>
          </cell>
          <cell r="H89">
            <v>0</v>
          </cell>
          <cell r="I89">
            <v>0</v>
          </cell>
        </row>
        <row r="90">
          <cell r="A90" t="str">
            <v>8.6</v>
          </cell>
          <cell r="B90" t="str">
            <v>SINAPI</v>
          </cell>
          <cell r="C90">
            <v>3090</v>
          </cell>
          <cell r="D90" t="str">
            <v>FECHADURA DE EMBUTIR PARA PORTA INTERNA, TIPO GORGES (CHAVE GRANDE), MAQUINA 40 MM, MACANETA ALAVANCA E ESPELHO EM METAL CROMADO - NIVEL SEGURANCA MEDIO - COMPLETA</v>
          </cell>
          <cell r="E90" t="str">
            <v>CJ</v>
          </cell>
          <cell r="F90">
            <v>73</v>
          </cell>
          <cell r="H90">
            <v>0</v>
          </cell>
          <cell r="I90">
            <v>0</v>
          </cell>
        </row>
        <row r="91">
          <cell r="A91" t="str">
            <v>8.7</v>
          </cell>
          <cell r="B91" t="str">
            <v>SINAPI</v>
          </cell>
          <cell r="C91">
            <v>3121</v>
          </cell>
          <cell r="D91" t="str">
            <v>FECHO / TRINCO / FERROLHO FIO REDONDO, DE SOBREPOR, 5", EM ACO GALVANIZADO / ZINCADO</v>
          </cell>
          <cell r="E91" t="str">
            <v>UN</v>
          </cell>
          <cell r="F91">
            <v>44</v>
          </cell>
          <cell r="H91">
            <v>0</v>
          </cell>
          <cell r="I91">
            <v>0</v>
          </cell>
        </row>
        <row r="92">
          <cell r="A92" t="str">
            <v>8.8</v>
          </cell>
          <cell r="B92" t="str">
            <v>SEDOP</v>
          </cell>
          <cell r="C92">
            <v>90071</v>
          </cell>
          <cell r="D92" t="str">
            <v>Grade de ferro 1/2" (incl. pint. anti-corrosiva)</v>
          </cell>
          <cell r="E92" t="str">
            <v>M2</v>
          </cell>
          <cell r="F92">
            <v>248.64</v>
          </cell>
          <cell r="H92">
            <v>0</v>
          </cell>
          <cell r="I92">
            <v>0</v>
          </cell>
        </row>
        <row r="93">
          <cell r="A93">
            <v>9</v>
          </cell>
          <cell r="D93" t="str">
            <v>PINTURA</v>
          </cell>
          <cell r="I93">
            <v>0</v>
          </cell>
        </row>
        <row r="94">
          <cell r="A94" t="str">
            <v>9.1</v>
          </cell>
          <cell r="B94" t="str">
            <v>SINAPI</v>
          </cell>
          <cell r="C94">
            <v>88485</v>
          </cell>
          <cell r="D94" t="str">
            <v>APLICAÇÃO DE FUNDO SELADOR ACRÍLICO EM PAREDES, UMA DEMÃO. AF_06/2014</v>
          </cell>
          <cell r="E94" t="str">
            <v>M2</v>
          </cell>
          <cell r="F94">
            <v>40430.120000000003</v>
          </cell>
          <cell r="H94">
            <v>0</v>
          </cell>
          <cell r="I94">
            <v>0</v>
          </cell>
        </row>
        <row r="95">
          <cell r="A95" t="str">
            <v>9.2</v>
          </cell>
          <cell r="B95" t="str">
            <v>SINAPI</v>
          </cell>
          <cell r="C95">
            <v>88489</v>
          </cell>
          <cell r="D95" t="str">
            <v>APLICAÇÃO MANUAL DE PINTURA COM TINTA LÁTEX ACRÍLICA EM PAREDES, DUAS DEMÃOS. AF_06/2014</v>
          </cell>
          <cell r="E95" t="str">
            <v>M2</v>
          </cell>
          <cell r="F95">
            <v>40430.120000000003</v>
          </cell>
          <cell r="H95">
            <v>0</v>
          </cell>
          <cell r="I95">
            <v>0</v>
          </cell>
        </row>
        <row r="96">
          <cell r="A96" t="str">
            <v>9.3</v>
          </cell>
          <cell r="B96" t="str">
            <v>SINAPI</v>
          </cell>
          <cell r="C96">
            <v>102193</v>
          </cell>
          <cell r="D96" t="str">
            <v>LIXAMENTO DE MADEIRA PARA APLICAÇÃO DE FUNDO OU PINTURA. AF_01/2021</v>
          </cell>
          <cell r="E96" t="str">
            <v>M2</v>
          </cell>
          <cell r="F96">
            <v>867.84</v>
          </cell>
          <cell r="H96">
            <v>0</v>
          </cell>
          <cell r="I96">
            <v>0</v>
          </cell>
        </row>
        <row r="97">
          <cell r="A97" t="str">
            <v>9.4</v>
          </cell>
          <cell r="B97" t="str">
            <v>SINAPI</v>
          </cell>
          <cell r="C97">
            <v>102218</v>
          </cell>
          <cell r="D97" t="str">
            <v>PINTURA TINTA DE ACABAMENTO (PIGMENTADA) ESMALTE SINTÉTICO FOSCO EM MADEIRA, 2 DEMÃOS. AF_01/2021</v>
          </cell>
          <cell r="E97" t="str">
            <v>M2</v>
          </cell>
          <cell r="F97">
            <v>867.84</v>
          </cell>
          <cell r="H97">
            <v>0</v>
          </cell>
          <cell r="I97">
            <v>0</v>
          </cell>
        </row>
        <row r="98">
          <cell r="A98" t="str">
            <v>9.5</v>
          </cell>
          <cell r="B98" t="str">
            <v>SINAPI</v>
          </cell>
          <cell r="C98">
            <v>100717</v>
          </cell>
          <cell r="D98" t="str">
            <v>LIXAMENTO MANUAL EM SUPERFÍCIES METÁLICAS EM OBRA. AF_01/2020</v>
          </cell>
          <cell r="E98" t="str">
            <v>M2</v>
          </cell>
          <cell r="F98">
            <v>430.08</v>
          </cell>
          <cell r="H98">
            <v>0</v>
          </cell>
          <cell r="I98">
            <v>0</v>
          </cell>
        </row>
        <row r="99">
          <cell r="A99" t="str">
            <v>9.6</v>
          </cell>
          <cell r="B99" t="str">
            <v>SINAPI</v>
          </cell>
          <cell r="C99">
            <v>100720</v>
          </cell>
          <cell r="D99" t="str">
            <v>PINTURA COM TINTA ALQUÍDICA DE FUNDO (TIPO ZARCÃO) APLICADA A ROLO OU PINCEL SOBRE PERFIL METÁLICO EXECUTADO EM FÁBRICA (POR DEMÃO). AF_01/2020</v>
          </cell>
          <cell r="E99" t="str">
            <v>M2</v>
          </cell>
          <cell r="F99">
            <v>430.08</v>
          </cell>
          <cell r="H99">
            <v>0</v>
          </cell>
          <cell r="I99">
            <v>0</v>
          </cell>
        </row>
        <row r="100">
          <cell r="A100" t="str">
            <v>9.7</v>
          </cell>
          <cell r="B100" t="str">
            <v>SINAPI</v>
          </cell>
          <cell r="C100">
            <v>100726</v>
          </cell>
          <cell r="D100" t="str">
            <v>PINTURA COM TINTA ALQUÍDICA DE FUNDO E ACABAMENTO (ESMALTE SINTÉTICO GRAFITE) APLICADA A ROLO OU PINCEL SOBRE SUPERFÍCIES METÁLICAS (EXCETO PERFIL EXECUTADO EM OBRA (POR DEMÃO). AF_01/2020</v>
          </cell>
          <cell r="E100" t="str">
            <v>M2</v>
          </cell>
          <cell r="F100">
            <v>430.08</v>
          </cell>
          <cell r="H100">
            <v>0</v>
          </cell>
          <cell r="I100">
            <v>0</v>
          </cell>
        </row>
        <row r="101">
          <cell r="A101">
            <v>10</v>
          </cell>
          <cell r="D101" t="str">
            <v>OUTROS  SERVIÇOS  E  SERVIÇOS  FINAIS</v>
          </cell>
          <cell r="I101">
            <v>0</v>
          </cell>
        </row>
        <row r="102">
          <cell r="A102" t="str">
            <v>10.1</v>
          </cell>
          <cell r="B102" t="str">
            <v>SINAPI</v>
          </cell>
          <cell r="C102">
            <v>10851</v>
          </cell>
          <cell r="D102" t="str">
            <v>PLACA DE ACRILICO TRANSPARENTE ADESIVADA PARA SINALIZACAO DE PORTAS, BORDA POLIDA, DE *25 X 8*, E = 6 MM (NAO INCLUI ACESSORIOS PARA FIXACAO)</v>
          </cell>
          <cell r="E102" t="str">
            <v>UN</v>
          </cell>
          <cell r="F102">
            <v>48</v>
          </cell>
          <cell r="H102">
            <v>0</v>
          </cell>
          <cell r="I102">
            <v>0</v>
          </cell>
        </row>
        <row r="103">
          <cell r="A103" t="str">
            <v>10.2</v>
          </cell>
          <cell r="B103" t="str">
            <v>SEDOP</v>
          </cell>
          <cell r="C103">
            <v>201507</v>
          </cell>
          <cell r="D103" t="str">
            <v>Extintor de incêndio ABC -  6Kg</v>
          </cell>
          <cell r="E103" t="str">
            <v>UN</v>
          </cell>
          <cell r="F103">
            <v>48</v>
          </cell>
          <cell r="H103">
            <v>0</v>
          </cell>
          <cell r="I103">
            <v>0</v>
          </cell>
        </row>
        <row r="104">
          <cell r="A104" t="str">
            <v>10.3</v>
          </cell>
          <cell r="B104" t="str">
            <v>SEDOP</v>
          </cell>
          <cell r="C104">
            <v>241468</v>
          </cell>
          <cell r="D104" t="str">
            <v>Placa de sinalização fotoluminoscente</v>
          </cell>
          <cell r="E104" t="str">
            <v>UN</v>
          </cell>
          <cell r="F104">
            <v>144</v>
          </cell>
          <cell r="H104">
            <v>0</v>
          </cell>
          <cell r="I104">
            <v>0</v>
          </cell>
        </row>
        <row r="105">
          <cell r="A105" t="str">
            <v>10.4</v>
          </cell>
          <cell r="B105" t="str">
            <v>SEDOP</v>
          </cell>
          <cell r="C105">
            <v>270220</v>
          </cell>
          <cell r="D105" t="str">
            <v>Limpeza geral e entrega da obra</v>
          </cell>
          <cell r="E105" t="str">
            <v>M2</v>
          </cell>
          <cell r="F105">
            <v>6048</v>
          </cell>
          <cell r="H105">
            <v>0</v>
          </cell>
          <cell r="I105">
            <v>0</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ÇAMENTO RESUMIDO"/>
      <sheetName val="ANALÍTICO"/>
      <sheetName val="CRONOGRAMA"/>
      <sheetName val="BDI - PADRÃO"/>
      <sheetName val="ENCAGOS SOCIAIS"/>
      <sheetName val="CURVA ABC SERVIÇOS"/>
      <sheetName val="CURVA ABC INSUMOS"/>
      <sheetName val="GRÁFICO ABC SERVIÇOS"/>
      <sheetName val="GRÁFICO ACB INSUMO"/>
    </sheetNames>
    <sheetDataSet>
      <sheetData sheetId="0"/>
      <sheetData sheetId="1">
        <row r="11">
          <cell r="A11" t="str">
            <v>SECRETARIA DE ESTADO DE ESPORTE E LAZER</v>
          </cell>
          <cell r="E11" t="str">
            <v>03.143.730/0001-30</v>
          </cell>
        </row>
      </sheetData>
      <sheetData sheetId="2"/>
      <sheetData sheetId="3"/>
      <sheetData sheetId="4"/>
      <sheetData sheetId="5">
        <row r="18">
          <cell r="A18" t="str">
            <v>5.2.5</v>
          </cell>
        </row>
      </sheetData>
      <sheetData sheetId="6">
        <row r="18">
          <cell r="A18">
            <v>901300</v>
          </cell>
        </row>
      </sheetData>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E996-1C53-4B05-9489-0F41023B5CDD}">
  <sheetPr codeName="Planilha1"/>
  <dimension ref="A1:F44"/>
  <sheetViews>
    <sheetView view="pageBreakPreview" zoomScaleNormal="100" zoomScaleSheetLayoutView="100" workbookViewId="0"/>
  </sheetViews>
  <sheetFormatPr defaultColWidth="11.23046875" defaultRowHeight="12.6" x14ac:dyDescent="0.3"/>
  <cols>
    <col min="1" max="1" width="12.07421875" style="103" customWidth="1"/>
    <col min="2" max="2" width="27.921875" style="105" customWidth="1"/>
    <col min="3" max="3" width="15.61328125" style="103" customWidth="1"/>
    <col min="4" max="5" width="14.3046875" style="103" customWidth="1"/>
    <col min="6" max="6" width="5.4609375" style="103" bestFit="1" customWidth="1"/>
    <col min="7" max="16384" width="11.23046875" style="103"/>
  </cols>
  <sheetData>
    <row r="1" spans="1:5" s="4" customFormat="1" ht="72.75" customHeight="1" x14ac:dyDescent="0.3">
      <c r="A1" s="11" t="s">
        <v>57</v>
      </c>
      <c r="B1" s="11"/>
      <c r="C1" s="11"/>
      <c r="D1" s="11"/>
      <c r="E1" s="11"/>
    </row>
    <row r="2" spans="1:5" s="4" customFormat="1" ht="13.8" x14ac:dyDescent="0.3">
      <c r="A2" s="31" t="s">
        <v>146</v>
      </c>
      <c r="C2" s="31" t="s">
        <v>59</v>
      </c>
      <c r="D2" s="31" t="s">
        <v>192</v>
      </c>
    </row>
    <row r="3" spans="1:5" s="4" customFormat="1" ht="13.8" x14ac:dyDescent="0.3">
      <c r="A3" s="117" t="s">
        <v>321</v>
      </c>
      <c r="B3" s="34"/>
      <c r="C3" s="36" t="s">
        <v>320</v>
      </c>
      <c r="D3" s="87">
        <v>45468</v>
      </c>
      <c r="E3" s="88"/>
    </row>
    <row r="4" spans="1:5" s="4" customFormat="1" ht="5.0999999999999996" customHeight="1" x14ac:dyDescent="0.3"/>
    <row r="5" spans="1:5" s="4" customFormat="1" ht="13.8" x14ac:dyDescent="0.3">
      <c r="A5" s="31" t="s">
        <v>60</v>
      </c>
      <c r="C5" s="31" t="s">
        <v>61</v>
      </c>
      <c r="D5" s="3" t="s">
        <v>62</v>
      </c>
      <c r="E5" s="32"/>
    </row>
    <row r="6" spans="1:5" s="4" customFormat="1" ht="13.8" x14ac:dyDescent="0.3">
      <c r="A6" s="31"/>
      <c r="C6" s="31"/>
      <c r="D6" s="31" t="s">
        <v>63</v>
      </c>
      <c r="E6" s="31" t="s">
        <v>64</v>
      </c>
    </row>
    <row r="7" spans="1:5" s="4" customFormat="1" ht="13.8" x14ac:dyDescent="0.3">
      <c r="A7" s="33" t="s">
        <v>57</v>
      </c>
      <c r="B7" s="37"/>
      <c r="C7" s="33" t="s">
        <v>65</v>
      </c>
      <c r="D7" s="38">
        <f>'ENCARGOS SOCIAIS'!C57</f>
        <v>1.1158392000000001</v>
      </c>
      <c r="E7" s="39">
        <f>'ENCARGOS SOCIAIS'!D57</f>
        <v>0.66339640000000011</v>
      </c>
    </row>
    <row r="8" spans="1:5" s="4" customFormat="1" ht="5.0999999999999996" customHeight="1" x14ac:dyDescent="0.3"/>
    <row r="9" spans="1:5" s="4" customFormat="1" ht="13.8" x14ac:dyDescent="0.3">
      <c r="D9" s="3" t="s">
        <v>7</v>
      </c>
      <c r="E9" s="32"/>
    </row>
    <row r="10" spans="1:5" s="4" customFormat="1" ht="13.8" x14ac:dyDescent="0.3">
      <c r="A10" s="31" t="s">
        <v>66</v>
      </c>
      <c r="C10" s="31" t="s">
        <v>61</v>
      </c>
      <c r="D10" s="31" t="s">
        <v>67</v>
      </c>
      <c r="E10" s="31" t="s">
        <v>68</v>
      </c>
    </row>
    <row r="11" spans="1:5" s="4" customFormat="1" ht="13.8" x14ac:dyDescent="0.3">
      <c r="A11" s="161" t="s">
        <v>209</v>
      </c>
      <c r="B11" s="162"/>
      <c r="C11" s="33" t="s">
        <v>210</v>
      </c>
      <c r="D11" s="39">
        <f>'BDI - PADRÃO'!C32</f>
        <v>0.22470000000000001</v>
      </c>
      <c r="E11" s="39" t="s">
        <v>134</v>
      </c>
    </row>
    <row r="12" spans="1:5" s="4" customFormat="1" ht="5.0999999999999996" customHeight="1" x14ac:dyDescent="0.3"/>
    <row r="13" spans="1:5" s="4" customFormat="1" ht="13.8" x14ac:dyDescent="0.3">
      <c r="A13" s="31" t="s">
        <v>69</v>
      </c>
      <c r="D13" s="31" t="s">
        <v>72</v>
      </c>
    </row>
    <row r="14" spans="1:5" s="4" customFormat="1" ht="47.25" customHeight="1" x14ac:dyDescent="0.3">
      <c r="A14" s="161" t="s">
        <v>319</v>
      </c>
      <c r="B14" s="164"/>
      <c r="C14" s="162"/>
      <c r="D14" s="41">
        <f>D25</f>
        <v>340934.37</v>
      </c>
      <c r="E14" s="42"/>
    </row>
    <row r="15" spans="1:5" s="4" customFormat="1" ht="5.0999999999999996" customHeight="1" x14ac:dyDescent="0.3">
      <c r="A15" s="32"/>
      <c r="B15" s="32"/>
      <c r="C15" s="32"/>
      <c r="D15" s="32"/>
    </row>
    <row r="16" spans="1:5" s="4" customFormat="1" ht="16.2" x14ac:dyDescent="0.3">
      <c r="A16" s="11" t="s">
        <v>190</v>
      </c>
      <c r="B16" s="11"/>
      <c r="C16" s="11"/>
      <c r="D16" s="11"/>
      <c r="E16" s="11"/>
    </row>
    <row r="17" spans="1:6" ht="16.95" customHeight="1" x14ac:dyDescent="0.3">
      <c r="A17" s="112" t="s">
        <v>54</v>
      </c>
      <c r="B17" s="167" t="s">
        <v>10</v>
      </c>
      <c r="C17" s="167"/>
      <c r="D17" s="112" t="s">
        <v>189</v>
      </c>
      <c r="E17" s="112" t="s">
        <v>91</v>
      </c>
    </row>
    <row r="18" spans="1:6" ht="24" customHeight="1" x14ac:dyDescent="0.3">
      <c r="A18" s="104">
        <v>1</v>
      </c>
      <c r="B18" s="163" t="str">
        <f>IF(A18="","",VLOOKUP(A18,ANALÍTICO!$A$18:$I$93,4,0))</f>
        <v>ADMINISTRAÇÃO LOCAL</v>
      </c>
      <c r="C18" s="163"/>
      <c r="D18" s="257">
        <f>IF(A18="","",VLOOKUP(A18,ANALÍTICO!$A$18:$I$93,9,0))</f>
        <v>13815.44</v>
      </c>
      <c r="E18" s="259">
        <f t="shared" ref="E18:E25" si="0">D18/$D$25</f>
        <v>4.0522285858125714E-2</v>
      </c>
    </row>
    <row r="19" spans="1:6" ht="24" customHeight="1" x14ac:dyDescent="0.3">
      <c r="A19" s="104">
        <v>2</v>
      </c>
      <c r="B19" s="163" t="str">
        <f>IF(A19="","",VLOOKUP(A19,ANALÍTICO!$A$18:$I$93,4,0))</f>
        <v>SERVIÇOS PRELIMINARES</v>
      </c>
      <c r="C19" s="163"/>
      <c r="D19" s="257">
        <f>IF(A19="","",VLOOKUP(A19,ANALÍTICO!$A$18:$I$93,9,0))</f>
        <v>17827.57</v>
      </c>
      <c r="E19" s="259">
        <f t="shared" si="0"/>
        <v>5.2290327900938821E-2</v>
      </c>
    </row>
    <row r="20" spans="1:6" ht="24" customHeight="1" x14ac:dyDescent="0.3">
      <c r="A20" s="104">
        <v>3</v>
      </c>
      <c r="B20" s="163" t="str">
        <f>IF(A20="","",VLOOKUP(A20,ANALÍTICO!$A$18:$I$93,4,0))</f>
        <v>DEMOLIÇÕES E RETIRADAS</v>
      </c>
      <c r="C20" s="163"/>
      <c r="D20" s="257">
        <f>IF(A20="","",VLOOKUP(A20,ANALÍTICO!$A$18:$I$93,9,0))</f>
        <v>5776.5300000000007</v>
      </c>
      <c r="E20" s="259">
        <f t="shared" si="0"/>
        <v>1.6943231625488508E-2</v>
      </c>
    </row>
    <row r="21" spans="1:6" ht="24" customHeight="1" x14ac:dyDescent="0.3">
      <c r="A21" s="104">
        <v>4</v>
      </c>
      <c r="B21" s="163" t="str">
        <f>IF(A21="","",VLOOKUP(A21,ANALÍTICO!$A$18:$I$93,4,0))</f>
        <v xml:space="preserve">PAVIMENTAÇÃO </v>
      </c>
      <c r="C21" s="163"/>
      <c r="D21" s="257">
        <f>IF(A21="","",VLOOKUP(A21,ANALÍTICO!$A$18:$I$93,9,0))</f>
        <v>109208.26</v>
      </c>
      <c r="E21" s="259">
        <f t="shared" si="0"/>
        <v>0.32032047692932808</v>
      </c>
    </row>
    <row r="22" spans="1:6" ht="24" customHeight="1" x14ac:dyDescent="0.3">
      <c r="A22" s="104">
        <v>5</v>
      </c>
      <c r="B22" s="163" t="str">
        <f>IF(A22="","",VLOOKUP(A22,ANALÍTICO!$A$18:$I$93,4,0))</f>
        <v>URBANIZAÇÃO</v>
      </c>
      <c r="C22" s="163"/>
      <c r="D22" s="257">
        <f>IF(A22="","",VLOOKUP(A22,ANALÍTICO!$A$18:$I$93,9,0))</f>
        <v>104601.81999999999</v>
      </c>
      <c r="E22" s="259">
        <f t="shared" si="0"/>
        <v>0.30680925481347038</v>
      </c>
    </row>
    <row r="23" spans="1:6" ht="24" customHeight="1" x14ac:dyDescent="0.3">
      <c r="A23" s="104">
        <v>6</v>
      </c>
      <c r="B23" s="163" t="str">
        <f>IF(A23="","",VLOOKUP(A23,ANALÍTICO!$A$18:$I$93,4,0))</f>
        <v>INSTALAÇÕES ELÉTRICAS</v>
      </c>
      <c r="C23" s="163"/>
      <c r="D23" s="257">
        <f>IF(A23="","",VLOOKUP(A23,ANALÍTICO!$A$18:$I$93,9,0))</f>
        <v>77218.359999999986</v>
      </c>
      <c r="E23" s="259">
        <f t="shared" si="0"/>
        <v>0.2264903946175916</v>
      </c>
    </row>
    <row r="24" spans="1:6" ht="24" customHeight="1" x14ac:dyDescent="0.3">
      <c r="A24" s="104">
        <v>7</v>
      </c>
      <c r="B24" s="163" t="str">
        <f>IF(A24="","",VLOOKUP(A24,ANALÍTICO!$A$18:$I$93,4,0))</f>
        <v>SERVIÇOS FINAIS</v>
      </c>
      <c r="C24" s="163"/>
      <c r="D24" s="257">
        <f>IF(A24="","",VLOOKUP(A24,ANALÍTICO!$A$18:$I$93,9,0))</f>
        <v>12486.39</v>
      </c>
      <c r="E24" s="259">
        <f t="shared" si="0"/>
        <v>3.6624028255056833E-2</v>
      </c>
    </row>
    <row r="25" spans="1:6" ht="15" customHeight="1" x14ac:dyDescent="0.3">
      <c r="A25" s="118"/>
      <c r="B25" s="119" t="s">
        <v>147</v>
      </c>
      <c r="C25" s="119"/>
      <c r="D25" s="258">
        <f>ANALÍTICO!I93</f>
        <v>340934.37</v>
      </c>
      <c r="E25" s="260">
        <f t="shared" si="0"/>
        <v>1</v>
      </c>
    </row>
    <row r="26" spans="1:6" ht="27" customHeight="1" x14ac:dyDescent="0.3">
      <c r="A26" s="166" t="s">
        <v>328</v>
      </c>
      <c r="B26" s="166"/>
      <c r="C26" s="166"/>
      <c r="D26" s="166"/>
      <c r="E26" s="166"/>
    </row>
    <row r="27" spans="1:6" ht="13.8" x14ac:dyDescent="0.3">
      <c r="A27" s="165"/>
      <c r="B27" s="165"/>
      <c r="C27" s="165"/>
      <c r="D27" s="165"/>
      <c r="E27" s="104"/>
    </row>
    <row r="28" spans="1:6" x14ac:dyDescent="0.3">
      <c r="F28" s="106"/>
    </row>
    <row r="29" spans="1:6" x14ac:dyDescent="0.3">
      <c r="C29" s="111" t="s">
        <v>193</v>
      </c>
      <c r="D29" s="110">
        <f>D25/(1+D11)</f>
        <v>278381.94659916719</v>
      </c>
      <c r="F29" s="106"/>
    </row>
    <row r="30" spans="1:6" x14ac:dyDescent="0.3">
      <c r="C30" s="111" t="s">
        <v>194</v>
      </c>
      <c r="D30" s="110">
        <f>D25-D29</f>
        <v>62552.423400832806</v>
      </c>
      <c r="F30" s="106"/>
    </row>
    <row r="31" spans="1:6" x14ac:dyDescent="0.3">
      <c r="C31" s="111" t="s">
        <v>195</v>
      </c>
      <c r="D31" s="110">
        <f>D29+D30</f>
        <v>340934.37</v>
      </c>
      <c r="F31" s="106"/>
    </row>
    <row r="32" spans="1:6" x14ac:dyDescent="0.3">
      <c r="F32" s="106"/>
    </row>
    <row r="33" spans="1:6" x14ac:dyDescent="0.3">
      <c r="F33" s="106"/>
    </row>
    <row r="34" spans="1:6" x14ac:dyDescent="0.3">
      <c r="F34" s="106"/>
    </row>
    <row r="35" spans="1:6" ht="13.8" x14ac:dyDescent="0.3">
      <c r="A35" s="13" t="s">
        <v>322</v>
      </c>
      <c r="F35" s="106"/>
    </row>
    <row r="36" spans="1:6" x14ac:dyDescent="0.3">
      <c r="F36" s="106"/>
    </row>
    <row r="37" spans="1:6" x14ac:dyDescent="0.3">
      <c r="F37" s="106"/>
    </row>
    <row r="38" spans="1:6" ht="13.8" x14ac:dyDescent="0.3">
      <c r="B38" s="16"/>
      <c r="C38" s="4"/>
      <c r="D38" s="4"/>
      <c r="F38" s="106"/>
    </row>
    <row r="39" spans="1:6" ht="13.8" x14ac:dyDescent="0.3">
      <c r="A39" s="16"/>
      <c r="B39" s="16"/>
      <c r="C39" s="4"/>
      <c r="D39" s="4"/>
      <c r="F39" s="106"/>
    </row>
    <row r="40" spans="1:6" ht="13.8" x14ac:dyDescent="0.3">
      <c r="A40" s="84" t="s">
        <v>140</v>
      </c>
      <c r="B40" s="13"/>
      <c r="C40" s="4"/>
      <c r="D40" s="4"/>
    </row>
    <row r="41" spans="1:6" ht="13.8" x14ac:dyDescent="0.3">
      <c r="A41" s="47" t="s">
        <v>57</v>
      </c>
      <c r="B41" s="13"/>
      <c r="C41" s="4"/>
      <c r="D41" s="4"/>
    </row>
    <row r="42" spans="1:6" ht="13.8" x14ac:dyDescent="0.3">
      <c r="A42" s="13" t="s">
        <v>88</v>
      </c>
      <c r="B42" s="13"/>
      <c r="C42" s="4"/>
      <c r="D42" s="4"/>
    </row>
    <row r="43" spans="1:6" ht="13.8" x14ac:dyDescent="0.3">
      <c r="A43" s="13" t="s">
        <v>198</v>
      </c>
      <c r="B43" s="13"/>
      <c r="C43" s="4"/>
      <c r="D43" s="4"/>
    </row>
    <row r="44" spans="1:6" ht="13.8" x14ac:dyDescent="0.3">
      <c r="A44" s="13" t="s">
        <v>199</v>
      </c>
      <c r="B44" s="13"/>
      <c r="C44" s="4"/>
      <c r="D44" s="4"/>
    </row>
  </sheetData>
  <mergeCells count="13">
    <mergeCell ref="A11:B11"/>
    <mergeCell ref="B24:C24"/>
    <mergeCell ref="A14:C14"/>
    <mergeCell ref="A27:B27"/>
    <mergeCell ref="C27:D27"/>
    <mergeCell ref="A26:E26"/>
    <mergeCell ref="B17:C17"/>
    <mergeCell ref="B18:C18"/>
    <mergeCell ref="B19:C19"/>
    <mergeCell ref="B20:C20"/>
    <mergeCell ref="B21:C21"/>
    <mergeCell ref="B22:C22"/>
    <mergeCell ref="B23:C23"/>
  </mergeCells>
  <printOptions horizontalCentered="1"/>
  <pageMargins left="0.19685039370078741" right="0.19685039370078741" top="0.39370078740157483" bottom="0.59055118110236227" header="0" footer="0"/>
  <pageSetup paperSize="9" scale="58" orientation="portrait" horizontalDpi="4294967293" r:id="rId1"/>
  <headerFooter>
    <oddFooter>&amp;C&amp;"Courier New,Negrito"&amp;8Página &amp;P de &amp;N&amp;"Courier New,Normal"
Aoki &amp; Souza Engenharia Ltda– Al. José Alberto Cruz, 568 – Novo Estrela – Castanhal/PA – Fone (91) 3711-5933
CNPJ 21.250.517/0001-09 – e-mail: contato@formatusengenharia.com.br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0607-2445-4030-A893-5D5AF96A8EEF}">
  <sheetPr codeName="Planilha2"/>
  <dimension ref="A1:I105"/>
  <sheetViews>
    <sheetView view="pageBreakPreview" zoomScaleNormal="100" zoomScaleSheetLayoutView="100" workbookViewId="0"/>
  </sheetViews>
  <sheetFormatPr defaultColWidth="11.23046875" defaultRowHeight="13.8" x14ac:dyDescent="0.3"/>
  <cols>
    <col min="1" max="1" width="11.3828125" style="4" customWidth="1"/>
    <col min="2" max="2" width="7.61328125" style="4" hidden="1" customWidth="1"/>
    <col min="3" max="3" width="1.61328125" style="4" hidden="1" customWidth="1"/>
    <col min="4" max="4" width="54.69140625" style="4" bestFit="1" customWidth="1"/>
    <col min="5" max="5" width="7.07421875" style="4" customWidth="1"/>
    <col min="6" max="6" width="10.3046875" style="4" customWidth="1"/>
    <col min="7" max="7" width="13.23046875" style="4" customWidth="1"/>
    <col min="8" max="8" width="13.4609375" style="4" bestFit="1" customWidth="1"/>
    <col min="9" max="9" width="15.921875" style="4" customWidth="1"/>
    <col min="10" max="16384" width="11.23046875" style="4"/>
  </cols>
  <sheetData>
    <row r="1" spans="1:9" s="30" customFormat="1" ht="71.25" customHeight="1" x14ac:dyDescent="0.3">
      <c r="A1" s="11" t="s">
        <v>57</v>
      </c>
      <c r="B1" s="11"/>
      <c r="C1" s="11"/>
      <c r="D1" s="11"/>
      <c r="E1" s="11"/>
      <c r="F1" s="11"/>
      <c r="G1" s="11"/>
      <c r="H1" s="11"/>
      <c r="I1" s="11"/>
    </row>
    <row r="2" spans="1:9" x14ac:dyDescent="0.3">
      <c r="A2" s="31" t="s">
        <v>146</v>
      </c>
      <c r="C2" s="32"/>
      <c r="E2" s="31" t="s">
        <v>59</v>
      </c>
      <c r="F2" s="12"/>
      <c r="G2" s="12"/>
      <c r="H2" s="31" t="s">
        <v>192</v>
      </c>
    </row>
    <row r="3" spans="1:9" x14ac:dyDescent="0.3">
      <c r="A3" s="117" t="str">
        <f>'ORÇAMENTO RESUMIDO'!A3</f>
        <v>2024.1403.001 – PMO</v>
      </c>
      <c r="B3" s="37"/>
      <c r="C3" s="37"/>
      <c r="D3" s="37"/>
      <c r="E3" s="34" t="str">
        <f>'ORÇAMENTO RESUMIDO'!C3</f>
        <v>64/2024</v>
      </c>
      <c r="F3" s="35"/>
      <c r="G3" s="12"/>
      <c r="H3" s="87">
        <f>'ORÇAMENTO RESUMIDO'!D3</f>
        <v>45468</v>
      </c>
      <c r="I3" s="88"/>
    </row>
    <row r="4" spans="1:9" ht="5.0999999999999996" customHeight="1" x14ac:dyDescent="0.3"/>
    <row r="5" spans="1:9" x14ac:dyDescent="0.3">
      <c r="A5" s="31" t="s">
        <v>60</v>
      </c>
      <c r="E5" s="31" t="s">
        <v>61</v>
      </c>
      <c r="F5" s="32"/>
      <c r="G5" s="32"/>
      <c r="H5" s="3" t="s">
        <v>62</v>
      </c>
    </row>
    <row r="6" spans="1:9" x14ac:dyDescent="0.3">
      <c r="A6" s="31"/>
      <c r="E6" s="31"/>
      <c r="F6" s="32"/>
      <c r="G6" s="32"/>
      <c r="H6" s="31" t="s">
        <v>63</v>
      </c>
      <c r="I6" s="31" t="s">
        <v>64</v>
      </c>
    </row>
    <row r="7" spans="1:9" x14ac:dyDescent="0.3">
      <c r="A7" s="33" t="str">
        <f>'ORÇAMENTO RESUMIDO'!A7</f>
        <v>AOKI &amp; SOUZA ENGENHARIA LTDA</v>
      </c>
      <c r="B7" s="37"/>
      <c r="C7" s="37"/>
      <c r="D7" s="37"/>
      <c r="E7" s="33" t="str">
        <f>'ORÇAMENTO RESUMIDO'!C7</f>
        <v>21.250.517/0001-09</v>
      </c>
      <c r="F7" s="35"/>
      <c r="H7" s="38">
        <f>'ORÇAMENTO RESUMIDO'!D7</f>
        <v>1.1158392000000001</v>
      </c>
      <c r="I7" s="39">
        <f>'ORÇAMENTO RESUMIDO'!E7</f>
        <v>0.66339640000000011</v>
      </c>
    </row>
    <row r="8" spans="1:9" ht="5.0999999999999996" customHeight="1" x14ac:dyDescent="0.3"/>
    <row r="9" spans="1:9" x14ac:dyDescent="0.3">
      <c r="H9" s="3" t="s">
        <v>7</v>
      </c>
      <c r="I9" s="32"/>
    </row>
    <row r="10" spans="1:9" x14ac:dyDescent="0.3">
      <c r="A10" s="31" t="s">
        <v>191</v>
      </c>
      <c r="E10" s="31" t="s">
        <v>61</v>
      </c>
      <c r="F10" s="32"/>
      <c r="G10" s="32"/>
      <c r="H10" s="31" t="s">
        <v>67</v>
      </c>
      <c r="I10" s="31" t="s">
        <v>68</v>
      </c>
    </row>
    <row r="11" spans="1:9" x14ac:dyDescent="0.3">
      <c r="A11" s="33" t="str">
        <f>'ORÇAMENTO RESUMIDO'!A11:B11</f>
        <v>PREFEITURA MUNICIPAL DE OURÉM</v>
      </c>
      <c r="B11" s="37"/>
      <c r="C11" s="37"/>
      <c r="D11" s="37"/>
      <c r="E11" s="33" t="str">
        <f>'ORÇAMENTO RESUMIDO'!C11</f>
        <v>05.149.133/0001-48</v>
      </c>
      <c r="F11" s="35"/>
      <c r="G11" s="85"/>
      <c r="H11" s="39">
        <f>'BDI - PADRÃO'!C32</f>
        <v>0.22470000000000001</v>
      </c>
      <c r="I11" s="39" t="s">
        <v>134</v>
      </c>
    </row>
    <row r="12" spans="1:9" ht="5.0999999999999996" customHeight="1" x14ac:dyDescent="0.3">
      <c r="H12" s="40"/>
      <c r="I12" s="40"/>
    </row>
    <row r="13" spans="1:9" x14ac:dyDescent="0.3">
      <c r="A13" s="31" t="s">
        <v>69</v>
      </c>
      <c r="H13" s="31" t="s">
        <v>72</v>
      </c>
    </row>
    <row r="14" spans="1:9" ht="36" customHeight="1" x14ac:dyDescent="0.3">
      <c r="A14" s="161" t="str">
        <f>'ORÇAMENTO RESUMIDO'!A14:C14</f>
        <v>RECONSTRUÇÃO DA PRAÇA PURAQUEQUARINHA NO MUNICÍPIO DE OURÉM/PA</v>
      </c>
      <c r="B14" s="164"/>
      <c r="C14" s="164"/>
      <c r="D14" s="164"/>
      <c r="E14" s="164"/>
      <c r="F14" s="162"/>
      <c r="G14" s="86"/>
      <c r="H14" s="41">
        <f>I93</f>
        <v>340934.37</v>
      </c>
      <c r="I14" s="42"/>
    </row>
    <row r="15" spans="1:9" ht="5.0999999999999996" customHeight="1" x14ac:dyDescent="0.3">
      <c r="A15" s="32"/>
      <c r="B15" s="32"/>
      <c r="C15" s="32"/>
      <c r="D15" s="32"/>
      <c r="F15" s="32"/>
      <c r="G15" s="32"/>
      <c r="H15" s="32"/>
      <c r="I15" s="32"/>
    </row>
    <row r="16" spans="1:9" s="30" customFormat="1" ht="24.75" customHeight="1" x14ac:dyDescent="0.3">
      <c r="A16" s="11" t="s">
        <v>71</v>
      </c>
      <c r="B16" s="11"/>
      <c r="C16" s="11"/>
      <c r="D16" s="11"/>
      <c r="E16" s="11"/>
      <c r="F16" s="11"/>
      <c r="G16" s="11"/>
      <c r="H16" s="11"/>
      <c r="I16" s="11"/>
    </row>
    <row r="17" spans="1:9" ht="18" customHeight="1" x14ac:dyDescent="0.3">
      <c r="A17" s="1" t="s">
        <v>54</v>
      </c>
      <c r="B17" s="1" t="s">
        <v>55</v>
      </c>
      <c r="C17" s="1" t="s">
        <v>9</v>
      </c>
      <c r="D17" s="1" t="s">
        <v>10</v>
      </c>
      <c r="E17" s="1" t="s">
        <v>142</v>
      </c>
      <c r="F17" s="1" t="s">
        <v>143</v>
      </c>
      <c r="G17" s="1" t="s">
        <v>141</v>
      </c>
      <c r="H17" s="2" t="s">
        <v>144</v>
      </c>
      <c r="I17" s="2" t="s">
        <v>56</v>
      </c>
    </row>
    <row r="18" spans="1:9" ht="15.45" customHeight="1" x14ac:dyDescent="0.3">
      <c r="A18" s="93">
        <v>1</v>
      </c>
      <c r="B18" s="94"/>
      <c r="C18" s="94"/>
      <c r="D18" s="95" t="s">
        <v>249</v>
      </c>
      <c r="E18" s="96"/>
      <c r="F18" s="97"/>
      <c r="G18" s="98"/>
      <c r="H18" s="98"/>
      <c r="I18" s="108">
        <f>I19</f>
        <v>13815.44</v>
      </c>
    </row>
    <row r="19" spans="1:9" x14ac:dyDescent="0.3">
      <c r="A19" s="89" t="s">
        <v>93</v>
      </c>
      <c r="B19" s="90" t="s">
        <v>148</v>
      </c>
      <c r="C19" s="90"/>
      <c r="D19" s="91" t="s">
        <v>250</v>
      </c>
      <c r="E19" s="90" t="s">
        <v>2</v>
      </c>
      <c r="F19" s="92">
        <v>1</v>
      </c>
      <c r="G19" s="146">
        <v>11280.672817832939</v>
      </c>
      <c r="H19" s="107">
        <f>G19*(1+$H$11)</f>
        <v>13815.44</v>
      </c>
      <c r="I19" s="107">
        <f>F19*H19</f>
        <v>13815.44</v>
      </c>
    </row>
    <row r="20" spans="1:9" x14ac:dyDescent="0.3">
      <c r="A20" s="93">
        <v>2</v>
      </c>
      <c r="B20" s="94" t="s">
        <v>148</v>
      </c>
      <c r="C20" s="94"/>
      <c r="D20" s="95" t="s">
        <v>1</v>
      </c>
      <c r="E20" s="96"/>
      <c r="F20" s="97"/>
      <c r="G20" s="98"/>
      <c r="H20" s="98"/>
      <c r="I20" s="108">
        <f>SUM(I21:I23)</f>
        <v>17827.57</v>
      </c>
    </row>
    <row r="21" spans="1:9" ht="27.6" x14ac:dyDescent="0.3">
      <c r="A21" s="89" t="s">
        <v>104</v>
      </c>
      <c r="B21" s="90" t="s">
        <v>148</v>
      </c>
      <c r="C21" s="90"/>
      <c r="D21" s="91" t="s">
        <v>251</v>
      </c>
      <c r="E21" s="90" t="s">
        <v>218</v>
      </c>
      <c r="F21" s="92">
        <v>4.5</v>
      </c>
      <c r="G21" s="146">
        <v>327.9497019678289</v>
      </c>
      <c r="H21" s="107">
        <f t="shared" ref="H21:H23" si="0">G21*(1+$H$11)</f>
        <v>401.64000000000004</v>
      </c>
      <c r="I21" s="107">
        <f t="shared" ref="I21:I23" si="1">F21*H21</f>
        <v>1807.38</v>
      </c>
    </row>
    <row r="22" spans="1:9" x14ac:dyDescent="0.3">
      <c r="A22" s="89" t="s">
        <v>106</v>
      </c>
      <c r="B22" s="90" t="s">
        <v>148</v>
      </c>
      <c r="C22" s="90"/>
      <c r="D22" s="91" t="s">
        <v>252</v>
      </c>
      <c r="E22" s="90" t="s">
        <v>218</v>
      </c>
      <c r="F22" s="92">
        <v>12</v>
      </c>
      <c r="G22" s="146">
        <v>474.18143218747451</v>
      </c>
      <c r="H22" s="107">
        <f t="shared" si="0"/>
        <v>580.73</v>
      </c>
      <c r="I22" s="107">
        <f t="shared" si="1"/>
        <v>6968.76</v>
      </c>
    </row>
    <row r="23" spans="1:9" x14ac:dyDescent="0.3">
      <c r="A23" s="89" t="s">
        <v>108</v>
      </c>
      <c r="B23" s="90" t="s">
        <v>148</v>
      </c>
      <c r="C23" s="90"/>
      <c r="D23" s="91" t="s">
        <v>253</v>
      </c>
      <c r="E23" s="90" t="s">
        <v>218</v>
      </c>
      <c r="F23" s="92">
        <v>1205.25</v>
      </c>
      <c r="G23" s="146">
        <v>6.1321156807858683</v>
      </c>
      <c r="H23" s="107">
        <f t="shared" si="0"/>
        <v>7.5100020742584519</v>
      </c>
      <c r="I23" s="107">
        <f t="shared" si="1"/>
        <v>9051.4299999999985</v>
      </c>
    </row>
    <row r="24" spans="1:9" x14ac:dyDescent="0.3">
      <c r="A24" s="93">
        <v>3</v>
      </c>
      <c r="B24" s="94"/>
      <c r="C24" s="94"/>
      <c r="D24" s="95" t="s">
        <v>254</v>
      </c>
      <c r="E24" s="96"/>
      <c r="F24" s="97"/>
      <c r="G24" s="98"/>
      <c r="H24" s="98"/>
      <c r="I24" s="108">
        <f>SUM(I25:I28)</f>
        <v>5776.5300000000007</v>
      </c>
    </row>
    <row r="25" spans="1:9" ht="27.6" x14ac:dyDescent="0.3">
      <c r="A25" s="89" t="s">
        <v>150</v>
      </c>
      <c r="B25" s="90" t="s">
        <v>148</v>
      </c>
      <c r="C25" s="90"/>
      <c r="D25" s="91" t="s">
        <v>255</v>
      </c>
      <c r="E25" s="90" t="s">
        <v>217</v>
      </c>
      <c r="F25" s="92">
        <v>4.1900000000000004</v>
      </c>
      <c r="G25" s="146">
        <v>308.68014435564857</v>
      </c>
      <c r="H25" s="107">
        <f t="shared" ref="H25:H28" si="2">G25*(1+$H$11)</f>
        <v>378.04057279236275</v>
      </c>
      <c r="I25" s="107">
        <f t="shared" ref="I25:I28" si="3">F25*H25</f>
        <v>1583.99</v>
      </c>
    </row>
    <row r="26" spans="1:9" ht="27.6" x14ac:dyDescent="0.3">
      <c r="A26" s="89" t="s">
        <v>151</v>
      </c>
      <c r="B26" s="90" t="s">
        <v>148</v>
      </c>
      <c r="C26" s="90"/>
      <c r="D26" s="91" t="s">
        <v>256</v>
      </c>
      <c r="E26" s="90" t="s">
        <v>218</v>
      </c>
      <c r="F26" s="92">
        <v>224.57</v>
      </c>
      <c r="G26" s="146">
        <v>10.002440489600444</v>
      </c>
      <c r="H26" s="107">
        <f t="shared" si="2"/>
        <v>12.249988867613663</v>
      </c>
      <c r="I26" s="107">
        <f t="shared" si="3"/>
        <v>2750.98</v>
      </c>
    </row>
    <row r="27" spans="1:9" x14ac:dyDescent="0.3">
      <c r="A27" s="89" t="s">
        <v>152</v>
      </c>
      <c r="B27" s="90" t="s">
        <v>148</v>
      </c>
      <c r="C27" s="90"/>
      <c r="D27" s="91" t="s">
        <v>257</v>
      </c>
      <c r="E27" s="90" t="s">
        <v>2</v>
      </c>
      <c r="F27" s="92">
        <v>8</v>
      </c>
      <c r="G27" s="146">
        <v>13.570670368253452</v>
      </c>
      <c r="H27" s="107">
        <f t="shared" si="2"/>
        <v>16.62</v>
      </c>
      <c r="I27" s="107">
        <f t="shared" si="3"/>
        <v>132.96</v>
      </c>
    </row>
    <row r="28" spans="1:9" x14ac:dyDescent="0.3">
      <c r="A28" s="89" t="s">
        <v>220</v>
      </c>
      <c r="B28" s="90" t="s">
        <v>148</v>
      </c>
      <c r="C28" s="90"/>
      <c r="D28" s="91" t="s">
        <v>258</v>
      </c>
      <c r="E28" s="90" t="s">
        <v>218</v>
      </c>
      <c r="F28" s="92">
        <v>348.96</v>
      </c>
      <c r="G28" s="146">
        <v>3.061974361068017</v>
      </c>
      <c r="H28" s="107">
        <f t="shared" si="2"/>
        <v>3.75</v>
      </c>
      <c r="I28" s="107">
        <f t="shared" si="3"/>
        <v>1308.5999999999999</v>
      </c>
    </row>
    <row r="29" spans="1:9" x14ac:dyDescent="0.3">
      <c r="A29" s="93">
        <v>4</v>
      </c>
      <c r="B29" s="94" t="s">
        <v>148</v>
      </c>
      <c r="C29" s="94"/>
      <c r="D29" s="95" t="s">
        <v>259</v>
      </c>
      <c r="E29" s="96"/>
      <c r="F29" s="97"/>
      <c r="G29" s="98"/>
      <c r="H29" s="98"/>
      <c r="I29" s="108">
        <f>SUM(I30:I34)</f>
        <v>109208.26</v>
      </c>
    </row>
    <row r="30" spans="1:9" ht="41.4" x14ac:dyDescent="0.3">
      <c r="A30" s="89" t="s">
        <v>153</v>
      </c>
      <c r="B30" s="90" t="s">
        <v>148</v>
      </c>
      <c r="C30" s="90"/>
      <c r="D30" s="91" t="s">
        <v>260</v>
      </c>
      <c r="E30" s="90" t="s">
        <v>217</v>
      </c>
      <c r="F30" s="92">
        <v>60.33</v>
      </c>
      <c r="G30" s="146">
        <v>1027.9414879792562</v>
      </c>
      <c r="H30" s="107">
        <f t="shared" ref="H30:H41" si="4">G30*(1+$H$11)</f>
        <v>1258.919940328195</v>
      </c>
      <c r="I30" s="107">
        <f t="shared" ref="I30:I41" si="5">F30*H30</f>
        <v>75950.64</v>
      </c>
    </row>
    <row r="31" spans="1:9" ht="27.6" x14ac:dyDescent="0.3">
      <c r="A31" s="89" t="s">
        <v>154</v>
      </c>
      <c r="B31" s="90" t="s">
        <v>148</v>
      </c>
      <c r="C31" s="90"/>
      <c r="D31" s="91" t="s">
        <v>261</v>
      </c>
      <c r="E31" s="90" t="s">
        <v>3</v>
      </c>
      <c r="F31" s="92">
        <v>199.12</v>
      </c>
      <c r="G31" s="146">
        <v>57.352826019855215</v>
      </c>
      <c r="H31" s="107">
        <f t="shared" si="4"/>
        <v>70.240006026516681</v>
      </c>
      <c r="I31" s="107">
        <f t="shared" si="5"/>
        <v>13986.190000000002</v>
      </c>
    </row>
    <row r="32" spans="1:9" ht="27.6" x14ac:dyDescent="0.3">
      <c r="A32" s="89" t="s">
        <v>155</v>
      </c>
      <c r="B32" s="90" t="s">
        <v>148</v>
      </c>
      <c r="C32" s="90"/>
      <c r="D32" s="91" t="s">
        <v>262</v>
      </c>
      <c r="E32" s="90" t="s">
        <v>3</v>
      </c>
      <c r="F32" s="92">
        <v>96</v>
      </c>
      <c r="G32" s="146">
        <v>62.439781170899003</v>
      </c>
      <c r="H32" s="107">
        <f t="shared" si="4"/>
        <v>76.47</v>
      </c>
      <c r="I32" s="107">
        <f t="shared" si="5"/>
        <v>7341.12</v>
      </c>
    </row>
    <row r="33" spans="1:9" ht="41.4" x14ac:dyDescent="0.3">
      <c r="A33" s="89" t="s">
        <v>156</v>
      </c>
      <c r="B33" s="90" t="s">
        <v>148</v>
      </c>
      <c r="C33" s="90"/>
      <c r="D33" s="91" t="s">
        <v>263</v>
      </c>
      <c r="E33" s="90" t="s">
        <v>3</v>
      </c>
      <c r="F33" s="92">
        <v>101.13</v>
      </c>
      <c r="G33" s="146">
        <v>69.829365339944744</v>
      </c>
      <c r="H33" s="107">
        <f t="shared" si="4"/>
        <v>85.520023731830321</v>
      </c>
      <c r="I33" s="107">
        <f t="shared" si="5"/>
        <v>8648.64</v>
      </c>
    </row>
    <row r="34" spans="1:9" ht="27.6" x14ac:dyDescent="0.3">
      <c r="A34" s="89" t="s">
        <v>221</v>
      </c>
      <c r="B34" s="90" t="s">
        <v>148</v>
      </c>
      <c r="C34" s="90"/>
      <c r="D34" s="91" t="s">
        <v>264</v>
      </c>
      <c r="E34" s="90" t="s">
        <v>218</v>
      </c>
      <c r="F34" s="92">
        <v>10.5</v>
      </c>
      <c r="G34" s="146">
        <v>255.1971911488528</v>
      </c>
      <c r="H34" s="107">
        <f t="shared" si="4"/>
        <v>312.54000000000002</v>
      </c>
      <c r="I34" s="107">
        <f t="shared" si="5"/>
        <v>3281.67</v>
      </c>
    </row>
    <row r="35" spans="1:9" x14ac:dyDescent="0.3">
      <c r="A35" s="93">
        <v>5</v>
      </c>
      <c r="B35" s="94" t="s">
        <v>148</v>
      </c>
      <c r="C35" s="94"/>
      <c r="D35" s="95" t="s">
        <v>265</v>
      </c>
      <c r="E35" s="96"/>
      <c r="F35" s="97"/>
      <c r="G35" s="98"/>
      <c r="H35" s="98"/>
      <c r="I35" s="108">
        <f>SUM(I36:I59)</f>
        <v>104601.81999999999</v>
      </c>
    </row>
    <row r="36" spans="1:9" x14ac:dyDescent="0.3">
      <c r="A36" s="147" t="s">
        <v>157</v>
      </c>
      <c r="B36" s="148" t="s">
        <v>148</v>
      </c>
      <c r="C36" s="148"/>
      <c r="D36" s="149" t="s">
        <v>266</v>
      </c>
      <c r="E36" s="148"/>
      <c r="F36" s="151"/>
      <c r="G36" s="150"/>
      <c r="H36" s="152"/>
      <c r="I36" s="152"/>
    </row>
    <row r="37" spans="1:9" x14ac:dyDescent="0.3">
      <c r="A37" s="89" t="s">
        <v>158</v>
      </c>
      <c r="B37" s="90" t="s">
        <v>148</v>
      </c>
      <c r="C37" s="90"/>
      <c r="D37" s="91" t="s">
        <v>267</v>
      </c>
      <c r="E37" s="90" t="s">
        <v>149</v>
      </c>
      <c r="F37" s="92">
        <v>292.32</v>
      </c>
      <c r="G37" s="146">
        <v>31.068844356686842</v>
      </c>
      <c r="H37" s="107">
        <f t="shared" si="4"/>
        <v>38.050013683634376</v>
      </c>
      <c r="I37" s="107">
        <f t="shared" si="5"/>
        <v>11122.78</v>
      </c>
    </row>
    <row r="38" spans="1:9" x14ac:dyDescent="0.3">
      <c r="A38" s="89" t="s">
        <v>159</v>
      </c>
      <c r="B38" s="90" t="s">
        <v>148</v>
      </c>
      <c r="C38" s="90"/>
      <c r="D38" s="91" t="s">
        <v>268</v>
      </c>
      <c r="E38" s="90" t="s">
        <v>218</v>
      </c>
      <c r="F38" s="92">
        <v>347.47</v>
      </c>
      <c r="G38" s="146">
        <v>6.270924431435061</v>
      </c>
      <c r="H38" s="107">
        <f t="shared" si="4"/>
        <v>7.6800011511785184</v>
      </c>
      <c r="I38" s="107">
        <f t="shared" si="5"/>
        <v>2668.57</v>
      </c>
    </row>
    <row r="39" spans="1:9" x14ac:dyDescent="0.3">
      <c r="A39" s="89" t="s">
        <v>160</v>
      </c>
      <c r="B39" s="90" t="s">
        <v>148</v>
      </c>
      <c r="C39" s="90"/>
      <c r="D39" s="91" t="s">
        <v>269</v>
      </c>
      <c r="E39" s="90" t="s">
        <v>185</v>
      </c>
      <c r="F39" s="92">
        <v>616</v>
      </c>
      <c r="G39" s="146">
        <v>10.647505511553852</v>
      </c>
      <c r="H39" s="107">
        <f t="shared" si="4"/>
        <v>13.040000000000003</v>
      </c>
      <c r="I39" s="107">
        <f t="shared" si="5"/>
        <v>8032.6400000000012</v>
      </c>
    </row>
    <row r="40" spans="1:9" x14ac:dyDescent="0.3">
      <c r="A40" s="89" t="s">
        <v>161</v>
      </c>
      <c r="B40" s="90" t="s">
        <v>148</v>
      </c>
      <c r="C40" s="90"/>
      <c r="D40" s="91" t="s">
        <v>270</v>
      </c>
      <c r="E40" s="90" t="s">
        <v>185</v>
      </c>
      <c r="F40" s="92">
        <v>763</v>
      </c>
      <c r="G40" s="146">
        <v>10.631174981628156</v>
      </c>
      <c r="H40" s="107">
        <f t="shared" si="4"/>
        <v>13.020000000000001</v>
      </c>
      <c r="I40" s="107">
        <f t="shared" si="5"/>
        <v>9934.26</v>
      </c>
    </row>
    <row r="41" spans="1:9" x14ac:dyDescent="0.3">
      <c r="A41" s="89" t="s">
        <v>162</v>
      </c>
      <c r="B41" s="90"/>
      <c r="C41" s="90"/>
      <c r="D41" s="91" t="s">
        <v>271</v>
      </c>
      <c r="E41" s="90" t="s">
        <v>186</v>
      </c>
      <c r="F41" s="92">
        <v>194.55</v>
      </c>
      <c r="G41" s="146">
        <v>4.237753629214752</v>
      </c>
      <c r="H41" s="107">
        <f t="shared" si="4"/>
        <v>5.1899768696993061</v>
      </c>
      <c r="I41" s="107">
        <f t="shared" si="5"/>
        <v>1009.71</v>
      </c>
    </row>
    <row r="42" spans="1:9" x14ac:dyDescent="0.3">
      <c r="A42" s="147" t="s">
        <v>163</v>
      </c>
      <c r="B42" s="148"/>
      <c r="C42" s="148"/>
      <c r="D42" s="149" t="s">
        <v>272</v>
      </c>
      <c r="E42" s="148"/>
      <c r="F42" s="151"/>
      <c r="G42" s="150"/>
      <c r="H42" s="152"/>
      <c r="I42" s="152"/>
    </row>
    <row r="43" spans="1:9" ht="41.4" x14ac:dyDescent="0.3">
      <c r="A43" s="89" t="s">
        <v>164</v>
      </c>
      <c r="B43" s="90" t="s">
        <v>148</v>
      </c>
      <c r="C43" s="90"/>
      <c r="D43" s="91" t="s">
        <v>273</v>
      </c>
      <c r="E43" s="90" t="s">
        <v>2</v>
      </c>
      <c r="F43" s="92">
        <v>2</v>
      </c>
      <c r="G43" s="146">
        <v>1936.6702049481507</v>
      </c>
      <c r="H43" s="107">
        <f t="shared" ref="H43:H45" si="6">G43*(1+$H$11)</f>
        <v>2371.84</v>
      </c>
      <c r="I43" s="107">
        <f t="shared" ref="I43:I45" si="7">F43*H43</f>
        <v>4743.68</v>
      </c>
    </row>
    <row r="44" spans="1:9" ht="41.4" x14ac:dyDescent="0.3">
      <c r="A44" s="89" t="s">
        <v>165</v>
      </c>
      <c r="B44" s="90" t="s">
        <v>148</v>
      </c>
      <c r="C44" s="90"/>
      <c r="D44" s="91" t="s">
        <v>274</v>
      </c>
      <c r="E44" s="90" t="s">
        <v>2</v>
      </c>
      <c r="F44" s="92">
        <v>2</v>
      </c>
      <c r="G44" s="146">
        <v>1361.5334367600231</v>
      </c>
      <c r="H44" s="107">
        <f t="shared" si="6"/>
        <v>1667.47</v>
      </c>
      <c r="I44" s="107">
        <f t="shared" si="7"/>
        <v>3334.94</v>
      </c>
    </row>
    <row r="45" spans="1:9" ht="41.4" x14ac:dyDescent="0.3">
      <c r="A45" s="89" t="s">
        <v>166</v>
      </c>
      <c r="B45" s="90" t="s">
        <v>148</v>
      </c>
      <c r="C45" s="90"/>
      <c r="D45" s="91" t="s">
        <v>275</v>
      </c>
      <c r="E45" s="90" t="s">
        <v>2</v>
      </c>
      <c r="F45" s="92">
        <v>2</v>
      </c>
      <c r="G45" s="146">
        <v>1272.9974687678616</v>
      </c>
      <c r="H45" s="107">
        <f t="shared" si="6"/>
        <v>1559.04</v>
      </c>
      <c r="I45" s="107">
        <f t="shared" si="7"/>
        <v>3118.08</v>
      </c>
    </row>
    <row r="46" spans="1:9" x14ac:dyDescent="0.3">
      <c r="A46" s="147" t="s">
        <v>222</v>
      </c>
      <c r="B46" s="148" t="s">
        <v>148</v>
      </c>
      <c r="C46" s="148"/>
      <c r="D46" s="149" t="s">
        <v>276</v>
      </c>
      <c r="E46" s="148"/>
      <c r="F46" s="151"/>
      <c r="G46" s="150"/>
      <c r="H46" s="152"/>
      <c r="I46" s="152"/>
    </row>
    <row r="47" spans="1:9" ht="27.6" x14ac:dyDescent="0.3">
      <c r="A47" s="147" t="s">
        <v>223</v>
      </c>
      <c r="B47" s="148"/>
      <c r="C47" s="148"/>
      <c r="D47" s="149" t="s">
        <v>277</v>
      </c>
      <c r="E47" s="90" t="s">
        <v>3</v>
      </c>
      <c r="F47" s="92">
        <v>394.75</v>
      </c>
      <c r="G47" s="150">
        <v>1.7310361721237855</v>
      </c>
      <c r="H47" s="107">
        <f>G47*(1+$H$11)</f>
        <v>2.12</v>
      </c>
      <c r="I47" s="107">
        <f>F47*H47</f>
        <v>836.87</v>
      </c>
    </row>
    <row r="48" spans="1:9" x14ac:dyDescent="0.3">
      <c r="A48" s="147" t="s">
        <v>167</v>
      </c>
      <c r="B48" s="148" t="s">
        <v>148</v>
      </c>
      <c r="C48" s="148"/>
      <c r="D48" s="149" t="s">
        <v>278</v>
      </c>
      <c r="E48" s="148"/>
      <c r="F48" s="151"/>
      <c r="G48" s="150"/>
      <c r="H48" s="152"/>
      <c r="I48" s="152"/>
    </row>
    <row r="49" spans="1:9" ht="69" x14ac:dyDescent="0.3">
      <c r="A49" s="89" t="s">
        <v>168</v>
      </c>
      <c r="B49" s="90" t="s">
        <v>148</v>
      </c>
      <c r="C49" s="90"/>
      <c r="D49" s="91" t="s">
        <v>279</v>
      </c>
      <c r="E49" s="90" t="s">
        <v>2</v>
      </c>
      <c r="F49" s="92">
        <v>10</v>
      </c>
      <c r="G49" s="146">
        <v>1554.7889279007104</v>
      </c>
      <c r="H49" s="107">
        <f>G49*(1+$H$11)</f>
        <v>1904.1499999999999</v>
      </c>
      <c r="I49" s="107">
        <f>F49*H49</f>
        <v>19041.5</v>
      </c>
    </row>
    <row r="50" spans="1:9" x14ac:dyDescent="0.3">
      <c r="A50" s="147" t="s">
        <v>169</v>
      </c>
      <c r="B50" s="148" t="s">
        <v>148</v>
      </c>
      <c r="C50" s="148"/>
      <c r="D50" s="149" t="s">
        <v>280</v>
      </c>
      <c r="E50" s="148"/>
      <c r="F50" s="151"/>
      <c r="G50" s="150"/>
      <c r="H50" s="152"/>
      <c r="I50" s="152"/>
    </row>
    <row r="51" spans="1:9" ht="55.2" x14ac:dyDescent="0.3">
      <c r="A51" s="147" t="s">
        <v>170</v>
      </c>
      <c r="B51" s="148"/>
      <c r="C51" s="148"/>
      <c r="D51" s="149" t="s">
        <v>281</v>
      </c>
      <c r="E51" s="90" t="s">
        <v>2</v>
      </c>
      <c r="F51" s="92">
        <v>1</v>
      </c>
      <c r="G51" s="150">
        <v>3664.5872458561289</v>
      </c>
      <c r="H51" s="107">
        <f t="shared" ref="H51:H53" si="8">G51*(1+$H$11)</f>
        <v>4488.0200000000004</v>
      </c>
      <c r="I51" s="107">
        <f t="shared" ref="I51:I53" si="9">F51*H51</f>
        <v>4488.0200000000004</v>
      </c>
    </row>
    <row r="52" spans="1:9" ht="27.6" x14ac:dyDescent="0.3">
      <c r="A52" s="89" t="s">
        <v>171</v>
      </c>
      <c r="B52" s="90" t="s">
        <v>148</v>
      </c>
      <c r="C52" s="90"/>
      <c r="D52" s="91" t="s">
        <v>282</v>
      </c>
      <c r="E52" s="90" t="s">
        <v>2</v>
      </c>
      <c r="F52" s="92">
        <v>1</v>
      </c>
      <c r="G52" s="146">
        <v>2645.6683269372093</v>
      </c>
      <c r="H52" s="107">
        <f t="shared" si="8"/>
        <v>3240.15</v>
      </c>
      <c r="I52" s="107">
        <f t="shared" si="9"/>
        <v>3240.15</v>
      </c>
    </row>
    <row r="53" spans="1:9" x14ac:dyDescent="0.3">
      <c r="A53" s="89" t="s">
        <v>172</v>
      </c>
      <c r="B53" s="90" t="s">
        <v>148</v>
      </c>
      <c r="C53" s="90"/>
      <c r="D53" s="91" t="s">
        <v>283</v>
      </c>
      <c r="E53" s="90" t="s">
        <v>218</v>
      </c>
      <c r="F53" s="92">
        <v>47.75</v>
      </c>
      <c r="G53" s="146">
        <v>46.721731617573198</v>
      </c>
      <c r="H53" s="107">
        <f t="shared" si="8"/>
        <v>57.220104712041888</v>
      </c>
      <c r="I53" s="107">
        <f t="shared" si="9"/>
        <v>2732.26</v>
      </c>
    </row>
    <row r="54" spans="1:9" x14ac:dyDescent="0.3">
      <c r="A54" s="147" t="s">
        <v>224</v>
      </c>
      <c r="B54" s="148" t="s">
        <v>148</v>
      </c>
      <c r="C54" s="148"/>
      <c r="D54" s="149" t="s">
        <v>284</v>
      </c>
      <c r="E54" s="148"/>
      <c r="F54" s="151"/>
      <c r="G54" s="150"/>
      <c r="H54" s="152"/>
      <c r="I54" s="152"/>
    </row>
    <row r="55" spans="1:9" ht="69" x14ac:dyDescent="0.3">
      <c r="A55" s="89" t="s">
        <v>225</v>
      </c>
      <c r="B55" s="90"/>
      <c r="C55" s="90"/>
      <c r="D55" s="91" t="s">
        <v>285</v>
      </c>
      <c r="E55" s="90" t="s">
        <v>2</v>
      </c>
      <c r="F55" s="92">
        <v>1</v>
      </c>
      <c r="G55" s="146">
        <v>11400.032661059853</v>
      </c>
      <c r="H55" s="107">
        <f t="shared" ref="H55:H57" si="10">G55*(1+$H$11)</f>
        <v>13961.62</v>
      </c>
      <c r="I55" s="107">
        <f t="shared" ref="I55:I57" si="11">F55*H55</f>
        <v>13961.62</v>
      </c>
    </row>
    <row r="56" spans="1:9" x14ac:dyDescent="0.3">
      <c r="A56" s="147" t="s">
        <v>226</v>
      </c>
      <c r="B56" s="148"/>
      <c r="C56" s="148"/>
      <c r="D56" s="149" t="s">
        <v>286</v>
      </c>
      <c r="E56" s="148"/>
      <c r="F56" s="151"/>
      <c r="G56" s="150"/>
      <c r="H56" s="152"/>
      <c r="I56" s="152"/>
    </row>
    <row r="57" spans="1:9" ht="55.2" x14ac:dyDescent="0.3">
      <c r="A57" s="89" t="s">
        <v>227</v>
      </c>
      <c r="B57" s="90" t="s">
        <v>148</v>
      </c>
      <c r="C57" s="90"/>
      <c r="D57" s="91" t="s">
        <v>287</v>
      </c>
      <c r="E57" s="90" t="s">
        <v>2</v>
      </c>
      <c r="F57" s="92">
        <v>1</v>
      </c>
      <c r="G57" s="146">
        <v>12511.088429819549</v>
      </c>
      <c r="H57" s="107">
        <f t="shared" si="10"/>
        <v>15322.33</v>
      </c>
      <c r="I57" s="107">
        <f t="shared" si="11"/>
        <v>15322.33</v>
      </c>
    </row>
    <row r="58" spans="1:9" x14ac:dyDescent="0.3">
      <c r="A58" s="147" t="s">
        <v>228</v>
      </c>
      <c r="B58" s="148" t="s">
        <v>148</v>
      </c>
      <c r="C58" s="148"/>
      <c r="D58" s="149" t="s">
        <v>288</v>
      </c>
      <c r="E58" s="148"/>
      <c r="F58" s="151"/>
      <c r="G58" s="150"/>
      <c r="H58" s="152"/>
      <c r="I58" s="152"/>
    </row>
    <row r="59" spans="1:9" ht="27.6" x14ac:dyDescent="0.3">
      <c r="A59" s="89" t="s">
        <v>229</v>
      </c>
      <c r="B59" s="90" t="s">
        <v>148</v>
      </c>
      <c r="C59" s="90"/>
      <c r="D59" s="91" t="s">
        <v>289</v>
      </c>
      <c r="E59" s="90" t="s">
        <v>2</v>
      </c>
      <c r="F59" s="92">
        <v>1</v>
      </c>
      <c r="G59" s="146">
        <v>828.29264309626853</v>
      </c>
      <c r="H59" s="107">
        <f>G59*(1+$H$11)</f>
        <v>1014.41</v>
      </c>
      <c r="I59" s="107">
        <f>F59*H59</f>
        <v>1014.41</v>
      </c>
    </row>
    <row r="60" spans="1:9" x14ac:dyDescent="0.3">
      <c r="A60" s="93">
        <v>6</v>
      </c>
      <c r="B60" s="94" t="s">
        <v>148</v>
      </c>
      <c r="C60" s="94"/>
      <c r="D60" s="95" t="s">
        <v>290</v>
      </c>
      <c r="E60" s="96"/>
      <c r="F60" s="97"/>
      <c r="G60" s="98"/>
      <c r="H60" s="98"/>
      <c r="I60" s="108">
        <f>SUM(I61:I90)</f>
        <v>77218.359999999986</v>
      </c>
    </row>
    <row r="61" spans="1:9" x14ac:dyDescent="0.3">
      <c r="A61" s="147" t="s">
        <v>173</v>
      </c>
      <c r="B61" s="148"/>
      <c r="C61" s="148"/>
      <c r="D61" s="149" t="s">
        <v>291</v>
      </c>
      <c r="E61" s="148"/>
      <c r="F61" s="151"/>
      <c r="G61" s="150"/>
      <c r="H61" s="152"/>
      <c r="I61" s="152"/>
    </row>
    <row r="62" spans="1:9" ht="55.2" x14ac:dyDescent="0.3">
      <c r="A62" s="89" t="s">
        <v>174</v>
      </c>
      <c r="B62" s="90" t="s">
        <v>148</v>
      </c>
      <c r="C62" s="90"/>
      <c r="D62" s="91" t="s">
        <v>292</v>
      </c>
      <c r="E62" s="90" t="s">
        <v>2</v>
      </c>
      <c r="F62" s="92">
        <v>8</v>
      </c>
      <c r="G62" s="146">
        <v>4793.0268637217287</v>
      </c>
      <c r="H62" s="107">
        <f t="shared" ref="H62:H63" si="12">G62*(1+$H$11)</f>
        <v>5870.02</v>
      </c>
      <c r="I62" s="107">
        <f t="shared" ref="I62:I63" si="13">F62*H62</f>
        <v>46960.160000000003</v>
      </c>
    </row>
    <row r="63" spans="1:9" ht="27.6" x14ac:dyDescent="0.3">
      <c r="A63" s="89" t="s">
        <v>175</v>
      </c>
      <c r="B63" s="90" t="s">
        <v>148</v>
      </c>
      <c r="C63" s="90"/>
      <c r="D63" s="91" t="s">
        <v>293</v>
      </c>
      <c r="E63" s="90" t="s">
        <v>2</v>
      </c>
      <c r="F63" s="92">
        <v>8</v>
      </c>
      <c r="G63" s="146">
        <v>332.00783865436438</v>
      </c>
      <c r="H63" s="107">
        <f t="shared" si="12"/>
        <v>406.61</v>
      </c>
      <c r="I63" s="107">
        <f t="shared" si="13"/>
        <v>3252.88</v>
      </c>
    </row>
    <row r="64" spans="1:9" x14ac:dyDescent="0.3">
      <c r="A64" s="147" t="s">
        <v>176</v>
      </c>
      <c r="B64" s="148" t="s">
        <v>148</v>
      </c>
      <c r="C64" s="148"/>
      <c r="D64" s="149" t="s">
        <v>294</v>
      </c>
      <c r="E64" s="148"/>
      <c r="F64" s="151"/>
      <c r="G64" s="150"/>
      <c r="H64" s="152"/>
      <c r="I64" s="152"/>
    </row>
    <row r="65" spans="1:9" ht="27.6" x14ac:dyDescent="0.3">
      <c r="A65" s="89" t="s">
        <v>177</v>
      </c>
      <c r="B65" s="90" t="s">
        <v>148</v>
      </c>
      <c r="C65" s="90"/>
      <c r="D65" s="91" t="s">
        <v>295</v>
      </c>
      <c r="E65" s="90" t="s">
        <v>2</v>
      </c>
      <c r="F65" s="92">
        <v>1</v>
      </c>
      <c r="G65" s="146">
        <v>402.67820690781423</v>
      </c>
      <c r="H65" s="107">
        <f t="shared" ref="H65:H67" si="14">G65*(1+$H$11)</f>
        <v>493.16</v>
      </c>
      <c r="I65" s="107">
        <f t="shared" ref="I65:I67" si="15">F65*H65</f>
        <v>493.16</v>
      </c>
    </row>
    <row r="66" spans="1:9" x14ac:dyDescent="0.3">
      <c r="A66" s="147" t="s">
        <v>230</v>
      </c>
      <c r="B66" s="148"/>
      <c r="C66" s="148"/>
      <c r="D66" s="149" t="s">
        <v>296</v>
      </c>
      <c r="E66" s="90" t="s">
        <v>2</v>
      </c>
      <c r="F66" s="92">
        <v>1</v>
      </c>
      <c r="G66" s="150">
        <v>141.21009226749408</v>
      </c>
      <c r="H66" s="107">
        <f t="shared" si="14"/>
        <v>172.93999999999997</v>
      </c>
      <c r="I66" s="107">
        <f t="shared" si="15"/>
        <v>172.93999999999997</v>
      </c>
    </row>
    <row r="67" spans="1:9" x14ac:dyDescent="0.3">
      <c r="A67" s="89" t="s">
        <v>231</v>
      </c>
      <c r="B67" s="90" t="s">
        <v>148</v>
      </c>
      <c r="C67" s="90"/>
      <c r="D67" s="91" t="s">
        <v>297</v>
      </c>
      <c r="E67" s="90" t="s">
        <v>2</v>
      </c>
      <c r="F67" s="92">
        <v>2</v>
      </c>
      <c r="G67" s="146">
        <v>9.6105168612721492</v>
      </c>
      <c r="H67" s="107">
        <f t="shared" si="14"/>
        <v>11.77</v>
      </c>
      <c r="I67" s="107">
        <f t="shared" si="15"/>
        <v>23.54</v>
      </c>
    </row>
    <row r="68" spans="1:9" x14ac:dyDescent="0.3">
      <c r="A68" s="147" t="s">
        <v>178</v>
      </c>
      <c r="B68" s="148" t="s">
        <v>148</v>
      </c>
      <c r="C68" s="148"/>
      <c r="D68" s="149" t="s">
        <v>298</v>
      </c>
      <c r="E68" s="148"/>
      <c r="F68" s="151"/>
      <c r="G68" s="150"/>
      <c r="H68" s="152"/>
      <c r="I68" s="152"/>
    </row>
    <row r="69" spans="1:9" x14ac:dyDescent="0.3">
      <c r="A69" s="89" t="s">
        <v>179</v>
      </c>
      <c r="B69" s="90" t="s">
        <v>148</v>
      </c>
      <c r="C69" s="90"/>
      <c r="D69" s="91" t="s">
        <v>299</v>
      </c>
      <c r="E69" s="90" t="s">
        <v>186</v>
      </c>
      <c r="F69" s="92">
        <v>3</v>
      </c>
      <c r="G69" s="146">
        <v>39.111619172042133</v>
      </c>
      <c r="H69" s="107">
        <f t="shared" ref="H69:H82" si="16">G69*(1+$H$11)</f>
        <v>47.9</v>
      </c>
      <c r="I69" s="107">
        <f t="shared" ref="I69:I82" si="17">F69*H69</f>
        <v>143.69999999999999</v>
      </c>
    </row>
    <row r="70" spans="1:9" x14ac:dyDescent="0.3">
      <c r="A70" s="89" t="s">
        <v>180</v>
      </c>
      <c r="B70" s="90" t="s">
        <v>148</v>
      </c>
      <c r="C70" s="90"/>
      <c r="D70" s="91" t="s">
        <v>300</v>
      </c>
      <c r="E70" s="90" t="s">
        <v>186</v>
      </c>
      <c r="F70" s="92">
        <v>3</v>
      </c>
      <c r="G70" s="146">
        <v>26.022699436596721</v>
      </c>
      <c r="H70" s="107">
        <f t="shared" si="16"/>
        <v>31.87</v>
      </c>
      <c r="I70" s="107">
        <f t="shared" si="17"/>
        <v>95.61</v>
      </c>
    </row>
    <row r="71" spans="1:9" ht="41.4" x14ac:dyDescent="0.3">
      <c r="A71" s="89" t="s">
        <v>232</v>
      </c>
      <c r="B71" s="90" t="s">
        <v>148</v>
      </c>
      <c r="C71" s="90"/>
      <c r="D71" s="91" t="s">
        <v>301</v>
      </c>
      <c r="E71" s="90" t="s">
        <v>3</v>
      </c>
      <c r="F71" s="92">
        <v>100</v>
      </c>
      <c r="G71" s="146">
        <v>13.203233444925289</v>
      </c>
      <c r="H71" s="107">
        <f t="shared" si="16"/>
        <v>16.169999999999998</v>
      </c>
      <c r="I71" s="107">
        <f t="shared" si="17"/>
        <v>1616.9999999999998</v>
      </c>
    </row>
    <row r="72" spans="1:9" ht="27.6" x14ac:dyDescent="0.3">
      <c r="A72" s="89" t="s">
        <v>233</v>
      </c>
      <c r="B72" s="90" t="s">
        <v>148</v>
      </c>
      <c r="C72" s="90"/>
      <c r="D72" s="91" t="s">
        <v>302</v>
      </c>
      <c r="E72" s="90" t="s">
        <v>3</v>
      </c>
      <c r="F72" s="92">
        <v>60</v>
      </c>
      <c r="G72" s="146">
        <v>12.44386380338042</v>
      </c>
      <c r="H72" s="107">
        <f t="shared" si="16"/>
        <v>15.24</v>
      </c>
      <c r="I72" s="107">
        <f t="shared" si="17"/>
        <v>914.4</v>
      </c>
    </row>
    <row r="73" spans="1:9" ht="41.4" x14ac:dyDescent="0.3">
      <c r="A73" s="89" t="s">
        <v>234</v>
      </c>
      <c r="B73" s="90" t="s">
        <v>148</v>
      </c>
      <c r="C73" s="90"/>
      <c r="D73" s="91" t="s">
        <v>303</v>
      </c>
      <c r="E73" s="90" t="s">
        <v>3</v>
      </c>
      <c r="F73" s="92">
        <v>60</v>
      </c>
      <c r="G73" s="146">
        <v>12.141748999755043</v>
      </c>
      <c r="H73" s="107">
        <f t="shared" si="16"/>
        <v>14.87</v>
      </c>
      <c r="I73" s="107">
        <f t="shared" si="17"/>
        <v>892.19999999999993</v>
      </c>
    </row>
    <row r="74" spans="1:9" x14ac:dyDescent="0.3">
      <c r="A74" s="147" t="s">
        <v>235</v>
      </c>
      <c r="B74" s="148"/>
      <c r="C74" s="148"/>
      <c r="D74" s="149" t="s">
        <v>304</v>
      </c>
      <c r="E74" s="90" t="s">
        <v>2</v>
      </c>
      <c r="F74" s="92">
        <v>1</v>
      </c>
      <c r="G74" s="150">
        <v>27.198497591246841</v>
      </c>
      <c r="H74" s="107">
        <f t="shared" si="16"/>
        <v>33.31</v>
      </c>
      <c r="I74" s="107">
        <f t="shared" si="17"/>
        <v>33.31</v>
      </c>
    </row>
    <row r="75" spans="1:9" x14ac:dyDescent="0.3">
      <c r="A75" s="89" t="s">
        <v>236</v>
      </c>
      <c r="B75" s="90" t="s">
        <v>148</v>
      </c>
      <c r="C75" s="90"/>
      <c r="D75" s="91" t="s">
        <v>305</v>
      </c>
      <c r="E75" s="90" t="s">
        <v>2</v>
      </c>
      <c r="F75" s="92">
        <v>1</v>
      </c>
      <c r="G75" s="146">
        <v>22.813750306197438</v>
      </c>
      <c r="H75" s="107">
        <f t="shared" si="16"/>
        <v>27.94</v>
      </c>
      <c r="I75" s="107">
        <f t="shared" si="17"/>
        <v>27.94</v>
      </c>
    </row>
    <row r="76" spans="1:9" x14ac:dyDescent="0.3">
      <c r="A76" s="89" t="s">
        <v>237</v>
      </c>
      <c r="B76" s="90" t="s">
        <v>148</v>
      </c>
      <c r="C76" s="90"/>
      <c r="D76" s="91" t="s">
        <v>306</v>
      </c>
      <c r="E76" s="90" t="s">
        <v>2</v>
      </c>
      <c r="F76" s="92">
        <v>2</v>
      </c>
      <c r="G76" s="146">
        <v>11.929452110720993</v>
      </c>
      <c r="H76" s="107">
        <f t="shared" si="16"/>
        <v>14.61</v>
      </c>
      <c r="I76" s="107">
        <f t="shared" si="17"/>
        <v>29.22</v>
      </c>
    </row>
    <row r="77" spans="1:9" x14ac:dyDescent="0.3">
      <c r="A77" s="89" t="s">
        <v>238</v>
      </c>
      <c r="B77" s="90" t="s">
        <v>148</v>
      </c>
      <c r="C77" s="90"/>
      <c r="D77" s="91" t="s">
        <v>307</v>
      </c>
      <c r="E77" s="90" t="s">
        <v>2</v>
      </c>
      <c r="F77" s="92">
        <v>2</v>
      </c>
      <c r="G77" s="146">
        <v>7.3569037315260886</v>
      </c>
      <c r="H77" s="107">
        <f t="shared" si="16"/>
        <v>9.01</v>
      </c>
      <c r="I77" s="107">
        <f t="shared" si="17"/>
        <v>18.02</v>
      </c>
    </row>
    <row r="78" spans="1:9" ht="27.6" x14ac:dyDescent="0.3">
      <c r="A78" s="89" t="s">
        <v>239</v>
      </c>
      <c r="B78" s="90" t="s">
        <v>148</v>
      </c>
      <c r="C78" s="90"/>
      <c r="D78" s="91" t="s">
        <v>308</v>
      </c>
      <c r="E78" s="90" t="s">
        <v>3</v>
      </c>
      <c r="F78" s="92">
        <v>2000</v>
      </c>
      <c r="G78" s="146">
        <v>6.9323099534579908</v>
      </c>
      <c r="H78" s="107">
        <f t="shared" si="16"/>
        <v>8.49</v>
      </c>
      <c r="I78" s="107">
        <f t="shared" si="17"/>
        <v>16980</v>
      </c>
    </row>
    <row r="79" spans="1:9" ht="27.6" x14ac:dyDescent="0.3">
      <c r="A79" s="89" t="s">
        <v>240</v>
      </c>
      <c r="B79" s="90" t="s">
        <v>148</v>
      </c>
      <c r="C79" s="90"/>
      <c r="D79" s="91" t="s">
        <v>309</v>
      </c>
      <c r="E79" s="90" t="s">
        <v>3</v>
      </c>
      <c r="F79" s="92">
        <v>5</v>
      </c>
      <c r="G79" s="146">
        <v>17.416510165754879</v>
      </c>
      <c r="H79" s="107">
        <f t="shared" si="16"/>
        <v>21.33</v>
      </c>
      <c r="I79" s="107">
        <f t="shared" si="17"/>
        <v>106.64999999999999</v>
      </c>
    </row>
    <row r="80" spans="1:9" ht="41.4" x14ac:dyDescent="0.3">
      <c r="A80" s="89" t="s">
        <v>241</v>
      </c>
      <c r="B80" s="90" t="s">
        <v>148</v>
      </c>
      <c r="C80" s="90"/>
      <c r="D80" s="91" t="s">
        <v>310</v>
      </c>
      <c r="E80" s="90" t="s">
        <v>3</v>
      </c>
      <c r="F80" s="92">
        <v>15</v>
      </c>
      <c r="G80" s="146">
        <v>10.949620315179228</v>
      </c>
      <c r="H80" s="107">
        <f t="shared" si="16"/>
        <v>13.41</v>
      </c>
      <c r="I80" s="107">
        <f t="shared" si="17"/>
        <v>201.15</v>
      </c>
    </row>
    <row r="81" spans="1:9" x14ac:dyDescent="0.3">
      <c r="A81" s="89" t="s">
        <v>242</v>
      </c>
      <c r="B81" s="90"/>
      <c r="C81" s="90"/>
      <c r="D81" s="91" t="s">
        <v>311</v>
      </c>
      <c r="E81" s="90" t="s">
        <v>3</v>
      </c>
      <c r="F81" s="92">
        <v>10</v>
      </c>
      <c r="G81" s="146">
        <v>14.313709479872623</v>
      </c>
      <c r="H81" s="107">
        <f t="shared" si="16"/>
        <v>17.53</v>
      </c>
      <c r="I81" s="107">
        <f t="shared" si="17"/>
        <v>175.3</v>
      </c>
    </row>
    <row r="82" spans="1:9" x14ac:dyDescent="0.3">
      <c r="A82" s="147" t="s">
        <v>243</v>
      </c>
      <c r="B82" s="148"/>
      <c r="C82" s="148"/>
      <c r="D82" s="149" t="s">
        <v>312</v>
      </c>
      <c r="E82" s="90" t="s">
        <v>2</v>
      </c>
      <c r="F82" s="92">
        <v>10</v>
      </c>
      <c r="G82" s="150">
        <v>234.89017718624967</v>
      </c>
      <c r="H82" s="107">
        <f t="shared" si="16"/>
        <v>287.66999999999996</v>
      </c>
      <c r="I82" s="107">
        <f t="shared" si="17"/>
        <v>2876.7</v>
      </c>
    </row>
    <row r="83" spans="1:9" x14ac:dyDescent="0.3">
      <c r="A83" s="147" t="s">
        <v>181</v>
      </c>
      <c r="B83" s="148" t="s">
        <v>148</v>
      </c>
      <c r="C83" s="148"/>
      <c r="D83" s="149" t="s">
        <v>313</v>
      </c>
      <c r="E83" s="148"/>
      <c r="F83" s="151"/>
      <c r="G83" s="150"/>
      <c r="H83" s="152"/>
      <c r="I83" s="152"/>
    </row>
    <row r="84" spans="1:9" ht="27.6" x14ac:dyDescent="0.3">
      <c r="A84" s="89" t="s">
        <v>182</v>
      </c>
      <c r="B84" s="90" t="s">
        <v>148</v>
      </c>
      <c r="C84" s="90"/>
      <c r="D84" s="91" t="s">
        <v>314</v>
      </c>
      <c r="E84" s="90" t="s">
        <v>2</v>
      </c>
      <c r="F84" s="92">
        <v>1</v>
      </c>
      <c r="G84" s="146">
        <v>263.13382869274108</v>
      </c>
      <c r="H84" s="107">
        <f t="shared" ref="H84:H90" si="18">G84*(1+$H$11)</f>
        <v>322.26</v>
      </c>
      <c r="I84" s="107">
        <f t="shared" ref="I84:I90" si="19">F84*H84</f>
        <v>322.26</v>
      </c>
    </row>
    <row r="85" spans="1:9" ht="41.4" x14ac:dyDescent="0.3">
      <c r="A85" s="89" t="s">
        <v>183</v>
      </c>
      <c r="B85" s="90" t="s">
        <v>148</v>
      </c>
      <c r="C85" s="90"/>
      <c r="D85" s="91" t="s">
        <v>315</v>
      </c>
      <c r="E85" s="90" t="s">
        <v>2</v>
      </c>
      <c r="F85" s="92">
        <v>1</v>
      </c>
      <c r="G85" s="146">
        <v>502.14746468522907</v>
      </c>
      <c r="H85" s="107">
        <f t="shared" si="18"/>
        <v>614.98</v>
      </c>
      <c r="I85" s="107">
        <f t="shared" si="19"/>
        <v>614.98</v>
      </c>
    </row>
    <row r="86" spans="1:9" ht="27.6" x14ac:dyDescent="0.3">
      <c r="A86" s="89" t="s">
        <v>244</v>
      </c>
      <c r="B86" s="90" t="s">
        <v>148</v>
      </c>
      <c r="C86" s="90"/>
      <c r="D86" s="91" t="s">
        <v>187</v>
      </c>
      <c r="E86" s="90" t="s">
        <v>0</v>
      </c>
      <c r="F86" s="92">
        <v>3</v>
      </c>
      <c r="G86" s="146">
        <v>59.500285784273707</v>
      </c>
      <c r="H86" s="107">
        <f t="shared" si="18"/>
        <v>72.87</v>
      </c>
      <c r="I86" s="107">
        <f t="shared" si="19"/>
        <v>218.61</v>
      </c>
    </row>
    <row r="87" spans="1:9" ht="27.6" x14ac:dyDescent="0.3">
      <c r="A87" s="89" t="s">
        <v>245</v>
      </c>
      <c r="B87" s="90" t="s">
        <v>148</v>
      </c>
      <c r="C87" s="90"/>
      <c r="D87" s="91" t="s">
        <v>4</v>
      </c>
      <c r="E87" s="90" t="s">
        <v>0</v>
      </c>
      <c r="F87" s="92">
        <v>2</v>
      </c>
      <c r="G87" s="146">
        <v>60.716910263738065</v>
      </c>
      <c r="H87" s="107">
        <f t="shared" si="18"/>
        <v>74.36</v>
      </c>
      <c r="I87" s="107">
        <f t="shared" si="19"/>
        <v>148.72</v>
      </c>
    </row>
    <row r="88" spans="1:9" ht="27.6" x14ac:dyDescent="0.3">
      <c r="A88" s="89" t="s">
        <v>246</v>
      </c>
      <c r="B88" s="90" t="s">
        <v>148</v>
      </c>
      <c r="C88" s="90"/>
      <c r="D88" s="91" t="s">
        <v>188</v>
      </c>
      <c r="E88" s="90" t="s">
        <v>0</v>
      </c>
      <c r="F88" s="92">
        <v>2</v>
      </c>
      <c r="G88" s="146">
        <v>69.731362782722314</v>
      </c>
      <c r="H88" s="107">
        <f t="shared" si="18"/>
        <v>85.4</v>
      </c>
      <c r="I88" s="107">
        <f t="shared" si="19"/>
        <v>170.8</v>
      </c>
    </row>
    <row r="89" spans="1:9" ht="27.6" x14ac:dyDescent="0.3">
      <c r="A89" s="89" t="s">
        <v>247</v>
      </c>
      <c r="B89" s="90" t="s">
        <v>148</v>
      </c>
      <c r="C89" s="90"/>
      <c r="D89" s="91" t="s">
        <v>316</v>
      </c>
      <c r="E89" s="90" t="s">
        <v>2</v>
      </c>
      <c r="F89" s="92">
        <v>1</v>
      </c>
      <c r="G89" s="146">
        <v>307.61002694537444</v>
      </c>
      <c r="H89" s="107">
        <f t="shared" si="18"/>
        <v>376.73000000000008</v>
      </c>
      <c r="I89" s="107">
        <f t="shared" si="19"/>
        <v>376.73000000000008</v>
      </c>
    </row>
    <row r="90" spans="1:9" x14ac:dyDescent="0.3">
      <c r="A90" s="89" t="s">
        <v>248</v>
      </c>
      <c r="B90" s="90" t="s">
        <v>148</v>
      </c>
      <c r="C90" s="90"/>
      <c r="D90" s="91" t="s">
        <v>317</v>
      </c>
      <c r="E90" s="90" t="s">
        <v>2</v>
      </c>
      <c r="F90" s="92">
        <v>3</v>
      </c>
      <c r="G90" s="146">
        <v>95.909202253613131</v>
      </c>
      <c r="H90" s="107">
        <f t="shared" si="18"/>
        <v>117.46</v>
      </c>
      <c r="I90" s="107">
        <f t="shared" si="19"/>
        <v>352.38</v>
      </c>
    </row>
    <row r="91" spans="1:9" x14ac:dyDescent="0.3">
      <c r="A91" s="93">
        <v>7</v>
      </c>
      <c r="B91" s="94" t="s">
        <v>148</v>
      </c>
      <c r="C91" s="94"/>
      <c r="D91" s="95" t="s">
        <v>5</v>
      </c>
      <c r="E91" s="96"/>
      <c r="F91" s="97"/>
      <c r="G91" s="98"/>
      <c r="H91" s="98"/>
      <c r="I91" s="108">
        <f>I92</f>
        <v>12486.39</v>
      </c>
    </row>
    <row r="92" spans="1:9" x14ac:dyDescent="0.3">
      <c r="A92" s="147" t="s">
        <v>184</v>
      </c>
      <c r="B92" s="148"/>
      <c r="C92" s="148"/>
      <c r="D92" s="149" t="s">
        <v>318</v>
      </c>
      <c r="E92" s="90" t="s">
        <v>149</v>
      </c>
      <c r="F92" s="92">
        <v>1205.25</v>
      </c>
      <c r="G92" s="150">
        <v>8.4592145015105746</v>
      </c>
      <c r="H92" s="107">
        <f>G92*(1+$H$11)</f>
        <v>10.36</v>
      </c>
      <c r="I92" s="107">
        <f>F92*H92</f>
        <v>12486.39</v>
      </c>
    </row>
    <row r="93" spans="1:9" x14ac:dyDescent="0.3">
      <c r="A93" s="5"/>
      <c r="B93" s="6"/>
      <c r="C93" s="6"/>
      <c r="D93" s="7" t="s">
        <v>6</v>
      </c>
      <c r="E93" s="8"/>
      <c r="F93" s="9"/>
      <c r="G93" s="10"/>
      <c r="H93" s="10"/>
      <c r="I93" s="109">
        <f>SUM(I18,I20,I24,I29,I35,I60,I91)</f>
        <v>340934.37</v>
      </c>
    </row>
    <row r="96" spans="1:9" x14ac:dyDescent="0.3">
      <c r="A96" s="13" t="str">
        <f>'ORÇAMENTO RESUMIDO'!A35</f>
        <v>Castanhal/ PA, 25 de junho de 2024</v>
      </c>
    </row>
    <row r="99" spans="1:2" x14ac:dyDescent="0.3">
      <c r="B99" s="16"/>
    </row>
    <row r="100" spans="1:2" x14ac:dyDescent="0.3">
      <c r="A100" s="16"/>
      <c r="B100" s="16"/>
    </row>
    <row r="101" spans="1:2" x14ac:dyDescent="0.3">
      <c r="A101" s="84" t="s">
        <v>140</v>
      </c>
      <c r="B101" s="13"/>
    </row>
    <row r="102" spans="1:2" x14ac:dyDescent="0.3">
      <c r="A102" s="47" t="str">
        <f>'ORÇAMENTO RESUMIDO'!A41</f>
        <v>AOKI &amp; SOUZA ENGENHARIA LTDA</v>
      </c>
      <c r="B102" s="13"/>
    </row>
    <row r="103" spans="1:2" x14ac:dyDescent="0.3">
      <c r="A103" s="13" t="str">
        <f>'ORÇAMENTO RESUMIDO'!A42</f>
        <v>CNPJ N° 21.250.517/0001-09</v>
      </c>
      <c r="B103" s="13"/>
    </row>
    <row r="104" spans="1:2" x14ac:dyDescent="0.3">
      <c r="A104" s="13" t="str">
        <f>'ORÇAMENTO RESUMIDO'!A43</f>
        <v>Flaviana Massami Aoki</v>
      </c>
      <c r="B104" s="13"/>
    </row>
    <row r="105" spans="1:2" x14ac:dyDescent="0.3">
      <c r="A105" s="13" t="str">
        <f>'ORÇAMENTO RESUMIDO'!A44</f>
        <v>CREA/PA 16.135D</v>
      </c>
      <c r="B105" s="13"/>
    </row>
  </sheetData>
  <autoFilter ref="A17:I94" xr:uid="{14E1B41C-BA6B-4B84-AFD9-7FA974C4F878}"/>
  <mergeCells count="1">
    <mergeCell ref="A14:F14"/>
  </mergeCells>
  <phoneticPr fontId="6" type="noConversion"/>
  <printOptions horizontalCentered="1"/>
  <pageMargins left="0.19685039370078741" right="0.19685039370078741" top="0.59055118110236227" bottom="0.59055118110236227" header="0" footer="0"/>
  <pageSetup paperSize="9" scale="52" orientation="portrait" r:id="rId1"/>
  <headerFooter>
    <oddFooter>&amp;C&amp;"Courier New,Negrito"&amp;8Página &amp;P de &amp;N&amp;"Courier New,Normal"
Aoki &amp; Souza Engenharia Ltda– Al. José Alberto Cruz, 568 – Novo Estrela – Castanhal/PA – Fone (91) 3711-5933
CNPJ 21.250.517/0001-09 – e-mail: contato@formatusengenharia.com.br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40E3-128F-4ACD-8EDA-6A6DA70AF8DD}">
  <dimension ref="A1:J3258"/>
  <sheetViews>
    <sheetView view="pageBreakPreview" zoomScaleNormal="100" zoomScaleSheetLayoutView="100" workbookViewId="0"/>
  </sheetViews>
  <sheetFormatPr defaultRowHeight="14.4" x14ac:dyDescent="0.3"/>
  <cols>
    <col min="1" max="1" width="8.07421875" style="207" customWidth="1"/>
    <col min="2" max="3" width="7.07421875" style="207" customWidth="1"/>
    <col min="4" max="4" width="24.3046875" style="207" customWidth="1"/>
    <col min="5" max="5" width="16.23046875" style="207" customWidth="1"/>
    <col min="6" max="6" width="8.07421875" style="207" customWidth="1"/>
    <col min="7" max="8" width="7.07421875" style="207" customWidth="1"/>
    <col min="9" max="10" width="8.07421875" style="207" customWidth="1"/>
    <col min="11" max="16384" width="9.23046875" style="207"/>
  </cols>
  <sheetData>
    <row r="1" spans="1:10" ht="70.95" customHeight="1" x14ac:dyDescent="0.3"/>
    <row r="2" spans="1:10" ht="14.25" customHeight="1" x14ac:dyDescent="0.3">
      <c r="A2" s="256" t="s">
        <v>395</v>
      </c>
      <c r="B2" s="255"/>
      <c r="C2" s="255"/>
      <c r="D2" s="255"/>
      <c r="E2" s="255"/>
      <c r="F2" s="255"/>
      <c r="G2" s="255"/>
      <c r="H2" s="255"/>
      <c r="I2" s="255"/>
      <c r="J2" s="254"/>
    </row>
    <row r="3" spans="1:10" ht="14.25" customHeight="1" x14ac:dyDescent="0.3">
      <c r="A3" s="253" t="s">
        <v>394</v>
      </c>
      <c r="B3" s="251" t="s">
        <v>57</v>
      </c>
      <c r="C3" s="250"/>
      <c r="D3" s="250"/>
      <c r="E3" s="250"/>
      <c r="F3" s="250"/>
      <c r="G3" s="250"/>
      <c r="H3" s="249"/>
      <c r="I3" s="233" t="s">
        <v>393</v>
      </c>
      <c r="J3" s="216" t="s">
        <v>1425</v>
      </c>
    </row>
    <row r="4" spans="1:10" ht="14.25" customHeight="1" x14ac:dyDescent="0.3">
      <c r="A4" s="253" t="s">
        <v>61</v>
      </c>
      <c r="B4" s="251" t="s">
        <v>65</v>
      </c>
      <c r="C4" s="250"/>
      <c r="D4" s="250"/>
      <c r="E4" s="250"/>
      <c r="F4" s="250"/>
      <c r="G4" s="250"/>
      <c r="H4" s="249"/>
      <c r="I4" s="233" t="s">
        <v>391</v>
      </c>
      <c r="J4" s="216" t="s">
        <v>390</v>
      </c>
    </row>
    <row r="5" spans="1:10" ht="14.25" customHeight="1" x14ac:dyDescent="0.3">
      <c r="A5" s="252" t="s">
        <v>389</v>
      </c>
      <c r="B5" s="251" t="s">
        <v>209</v>
      </c>
      <c r="C5" s="250"/>
      <c r="D5" s="250"/>
      <c r="E5" s="250"/>
      <c r="F5" s="250"/>
      <c r="G5" s="250"/>
      <c r="H5" s="249"/>
      <c r="I5" s="240" t="s">
        <v>388</v>
      </c>
      <c r="J5" s="239"/>
    </row>
    <row r="6" spans="1:10" ht="14.25" customHeight="1" x14ac:dyDescent="0.3">
      <c r="A6" s="248" t="s">
        <v>387</v>
      </c>
      <c r="B6" s="247" t="s">
        <v>386</v>
      </c>
      <c r="C6" s="246"/>
      <c r="D6" s="246"/>
      <c r="E6" s="246"/>
      <c r="F6" s="246"/>
      <c r="G6" s="246"/>
      <c r="H6" s="245"/>
      <c r="I6" s="233" t="s">
        <v>385</v>
      </c>
      <c r="J6" s="216" t="s">
        <v>384</v>
      </c>
    </row>
    <row r="7" spans="1:10" ht="14.25" customHeight="1" x14ac:dyDescent="0.3">
      <c r="A7" s="238"/>
      <c r="B7" s="243"/>
      <c r="C7" s="242"/>
      <c r="D7" s="242"/>
      <c r="E7" s="242"/>
      <c r="F7" s="242"/>
      <c r="G7" s="242"/>
      <c r="H7" s="241"/>
      <c r="I7" s="244" t="s">
        <v>383</v>
      </c>
      <c r="J7" s="216" t="s">
        <v>382</v>
      </c>
    </row>
    <row r="8" spans="1:10" ht="14.25" customHeight="1" x14ac:dyDescent="0.3">
      <c r="A8" s="238"/>
      <c r="B8" s="243"/>
      <c r="C8" s="242"/>
      <c r="D8" s="242"/>
      <c r="E8" s="242"/>
      <c r="F8" s="242"/>
      <c r="G8" s="242"/>
      <c r="H8" s="241"/>
      <c r="I8" s="240" t="s">
        <v>7</v>
      </c>
      <c r="J8" s="239"/>
    </row>
    <row r="9" spans="1:10" ht="14.25" customHeight="1" x14ac:dyDescent="0.3">
      <c r="A9" s="238"/>
      <c r="B9" s="237"/>
      <c r="C9" s="236"/>
      <c r="D9" s="236"/>
      <c r="E9" s="236"/>
      <c r="F9" s="236"/>
      <c r="G9" s="236"/>
      <c r="H9" s="235"/>
      <c r="I9" s="233" t="s">
        <v>381</v>
      </c>
      <c r="J9" s="216" t="s">
        <v>380</v>
      </c>
    </row>
    <row r="10" spans="1:10" ht="14.25" customHeight="1" x14ac:dyDescent="0.3">
      <c r="A10" s="234"/>
      <c r="B10" s="219" t="s">
        <v>378</v>
      </c>
      <c r="C10" s="218"/>
      <c r="D10" s="217"/>
      <c r="E10" s="219" t="s">
        <v>320</v>
      </c>
      <c r="F10" s="218"/>
      <c r="G10" s="218"/>
      <c r="H10" s="217"/>
      <c r="I10" s="233" t="s">
        <v>379</v>
      </c>
      <c r="J10" s="216" t="s">
        <v>378</v>
      </c>
    </row>
    <row r="11" spans="1:10" ht="14.25" customHeight="1" x14ac:dyDescent="0.3">
      <c r="A11" s="233" t="s">
        <v>377</v>
      </c>
      <c r="B11" s="219" t="s">
        <v>376</v>
      </c>
      <c r="C11" s="218"/>
      <c r="D11" s="218"/>
      <c r="E11" s="218"/>
      <c r="F11" s="218"/>
      <c r="G11" s="218"/>
      <c r="H11" s="218"/>
      <c r="I11" s="218"/>
      <c r="J11" s="217"/>
    </row>
    <row r="12" spans="1:10" ht="14.25" customHeight="1" x14ac:dyDescent="0.3">
      <c r="A12" s="228" t="s">
        <v>93</v>
      </c>
      <c r="B12" s="228" t="s">
        <v>938</v>
      </c>
      <c r="C12" s="228" t="s">
        <v>1424</v>
      </c>
      <c r="D12" s="231" t="s">
        <v>250</v>
      </c>
      <c r="E12" s="230"/>
      <c r="F12" s="230"/>
      <c r="G12" s="230"/>
      <c r="H12" s="230"/>
      <c r="I12" s="229"/>
      <c r="J12" s="228" t="s">
        <v>2</v>
      </c>
    </row>
    <row r="13" spans="1:10" ht="14.25" customHeight="1" x14ac:dyDescent="0.3">
      <c r="A13" s="224" t="s">
        <v>54</v>
      </c>
      <c r="B13" s="224" t="s">
        <v>55</v>
      </c>
      <c r="C13" s="224" t="s">
        <v>9</v>
      </c>
      <c r="D13" s="227" t="s">
        <v>10</v>
      </c>
      <c r="E13" s="226"/>
      <c r="F13" s="225"/>
      <c r="G13" s="224" t="s">
        <v>353</v>
      </c>
      <c r="H13" s="224" t="s">
        <v>352</v>
      </c>
      <c r="I13" s="223" t="s">
        <v>351</v>
      </c>
      <c r="J13" s="222" t="s">
        <v>56</v>
      </c>
    </row>
    <row r="14" spans="1:10" ht="14.25" customHeight="1" x14ac:dyDescent="0.3">
      <c r="A14" s="220" t="s">
        <v>342</v>
      </c>
      <c r="B14" s="216" t="s">
        <v>341</v>
      </c>
      <c r="C14" s="216" t="s">
        <v>1159</v>
      </c>
      <c r="D14" s="219" t="s">
        <v>1158</v>
      </c>
      <c r="E14" s="218"/>
      <c r="F14" s="217"/>
      <c r="G14" s="216" t="s">
        <v>338</v>
      </c>
      <c r="H14" s="221">
        <v>352.21823319999999</v>
      </c>
      <c r="I14" s="214">
        <v>24.19</v>
      </c>
      <c r="J14" s="213">
        <v>8520.16</v>
      </c>
    </row>
    <row r="15" spans="1:10" ht="14.25" customHeight="1" x14ac:dyDescent="0.3">
      <c r="A15" s="220" t="s">
        <v>342</v>
      </c>
      <c r="B15" s="216" t="s">
        <v>341</v>
      </c>
      <c r="C15" s="216" t="s">
        <v>1172</v>
      </c>
      <c r="D15" s="219" t="s">
        <v>1171</v>
      </c>
      <c r="E15" s="218"/>
      <c r="F15" s="217"/>
      <c r="G15" s="216" t="s">
        <v>338</v>
      </c>
      <c r="H15" s="215">
        <v>30.018599399999999</v>
      </c>
      <c r="I15" s="214">
        <v>91.96</v>
      </c>
      <c r="J15" s="213">
        <v>2760.51</v>
      </c>
    </row>
    <row r="16" spans="1:10" ht="14.25" customHeight="1" x14ac:dyDescent="0.3">
      <c r="A16" s="212" t="s">
        <v>337</v>
      </c>
      <c r="B16" s="211"/>
      <c r="C16" s="211"/>
      <c r="D16" s="211"/>
      <c r="E16" s="210"/>
      <c r="F16" s="209">
        <v>4740.24</v>
      </c>
      <c r="G16" s="212" t="s">
        <v>336</v>
      </c>
      <c r="H16" s="211"/>
      <c r="I16" s="210"/>
      <c r="J16" s="209">
        <v>11280.67</v>
      </c>
    </row>
    <row r="17" spans="1:10" ht="14.25" customHeight="1" x14ac:dyDescent="0.3">
      <c r="A17" s="212" t="s">
        <v>335</v>
      </c>
      <c r="B17" s="211"/>
      <c r="C17" s="211"/>
      <c r="D17" s="211"/>
      <c r="E17" s="210"/>
      <c r="F17" s="209">
        <v>5290.27</v>
      </c>
      <c r="G17" s="212" t="s">
        <v>334</v>
      </c>
      <c r="H17" s="211"/>
      <c r="I17" s="210"/>
      <c r="J17" s="209">
        <v>2534.77</v>
      </c>
    </row>
    <row r="18" spans="1:10" ht="14.25" customHeight="1" x14ac:dyDescent="0.3">
      <c r="A18" s="212" t="s">
        <v>333</v>
      </c>
      <c r="B18" s="211"/>
      <c r="C18" s="211"/>
      <c r="D18" s="211"/>
      <c r="E18" s="210"/>
      <c r="F18" s="209">
        <v>10030.51</v>
      </c>
      <c r="G18" s="212" t="s">
        <v>332</v>
      </c>
      <c r="H18" s="211"/>
      <c r="I18" s="210"/>
      <c r="J18" s="209">
        <v>13815.44</v>
      </c>
    </row>
    <row r="19" spans="1:10" ht="14.25" customHeight="1" x14ac:dyDescent="0.3">
      <c r="A19" s="228" t="s">
        <v>104</v>
      </c>
      <c r="B19" s="228" t="s">
        <v>341</v>
      </c>
      <c r="C19" s="228" t="s">
        <v>1423</v>
      </c>
      <c r="D19" s="231" t="s">
        <v>251</v>
      </c>
      <c r="E19" s="230"/>
      <c r="F19" s="230"/>
      <c r="G19" s="230"/>
      <c r="H19" s="230"/>
      <c r="I19" s="229"/>
      <c r="J19" s="228" t="s">
        <v>218</v>
      </c>
    </row>
    <row r="20" spans="1:10" ht="14.25" customHeight="1" x14ac:dyDescent="0.3">
      <c r="A20" s="224" t="s">
        <v>54</v>
      </c>
      <c r="B20" s="224" t="s">
        <v>55</v>
      </c>
      <c r="C20" s="224" t="s">
        <v>9</v>
      </c>
      <c r="D20" s="227" t="s">
        <v>10</v>
      </c>
      <c r="E20" s="226"/>
      <c r="F20" s="225"/>
      <c r="G20" s="224" t="s">
        <v>353</v>
      </c>
      <c r="H20" s="224" t="s">
        <v>352</v>
      </c>
      <c r="I20" s="223" t="s">
        <v>351</v>
      </c>
      <c r="J20" s="222" t="s">
        <v>56</v>
      </c>
    </row>
    <row r="21" spans="1:10" ht="14.25" customHeight="1" x14ac:dyDescent="0.3">
      <c r="A21" s="216" t="s">
        <v>346</v>
      </c>
      <c r="B21" s="216" t="s">
        <v>341</v>
      </c>
      <c r="C21" s="216" t="s">
        <v>1383</v>
      </c>
      <c r="D21" s="219" t="s">
        <v>1382</v>
      </c>
      <c r="E21" s="218"/>
      <c r="F21" s="217"/>
      <c r="G21" s="216" t="s">
        <v>3</v>
      </c>
      <c r="H21" s="215">
        <v>3.2082999999999999</v>
      </c>
      <c r="I21" s="214">
        <v>5.21</v>
      </c>
      <c r="J21" s="213">
        <v>16.72</v>
      </c>
    </row>
    <row r="22" spans="1:10" ht="22.8" customHeight="1" x14ac:dyDescent="0.3">
      <c r="A22" s="216" t="s">
        <v>346</v>
      </c>
      <c r="B22" s="216" t="s">
        <v>341</v>
      </c>
      <c r="C22" s="216" t="s">
        <v>1422</v>
      </c>
      <c r="D22" s="219" t="s">
        <v>1421</v>
      </c>
      <c r="E22" s="218"/>
      <c r="F22" s="217"/>
      <c r="G22" s="216" t="s">
        <v>218</v>
      </c>
      <c r="H22" s="215">
        <v>1</v>
      </c>
      <c r="I22" s="214">
        <v>250</v>
      </c>
      <c r="J22" s="213">
        <v>250</v>
      </c>
    </row>
    <row r="23" spans="1:10" ht="14.25" customHeight="1" x14ac:dyDescent="0.3">
      <c r="A23" s="216" t="s">
        <v>346</v>
      </c>
      <c r="B23" s="216" t="s">
        <v>341</v>
      </c>
      <c r="C23" s="216" t="s">
        <v>1420</v>
      </c>
      <c r="D23" s="219" t="s">
        <v>1419</v>
      </c>
      <c r="E23" s="218"/>
      <c r="F23" s="217"/>
      <c r="G23" s="216" t="s">
        <v>343</v>
      </c>
      <c r="H23" s="215">
        <v>1.1299999999999999E-2</v>
      </c>
      <c r="I23" s="214">
        <v>34.03</v>
      </c>
      <c r="J23" s="213">
        <v>0.38</v>
      </c>
    </row>
    <row r="24" spans="1:10" ht="14.25" customHeight="1" x14ac:dyDescent="0.3">
      <c r="A24" s="216" t="s">
        <v>346</v>
      </c>
      <c r="B24" s="216" t="s">
        <v>341</v>
      </c>
      <c r="C24" s="216" t="s">
        <v>1418</v>
      </c>
      <c r="D24" s="219" t="s">
        <v>1417</v>
      </c>
      <c r="E24" s="218"/>
      <c r="F24" s="217"/>
      <c r="G24" s="216" t="s">
        <v>343</v>
      </c>
      <c r="H24" s="215">
        <v>1.32E-2</v>
      </c>
      <c r="I24" s="214">
        <v>18.239999999999998</v>
      </c>
      <c r="J24" s="213">
        <v>0.24</v>
      </c>
    </row>
    <row r="25" spans="1:10" ht="14.25" customHeight="1" x14ac:dyDescent="0.3">
      <c r="A25" s="220" t="s">
        <v>342</v>
      </c>
      <c r="B25" s="216" t="s">
        <v>341</v>
      </c>
      <c r="C25" s="216" t="s">
        <v>603</v>
      </c>
      <c r="D25" s="219" t="s">
        <v>602</v>
      </c>
      <c r="E25" s="218"/>
      <c r="F25" s="217"/>
      <c r="G25" s="216" t="s">
        <v>338</v>
      </c>
      <c r="H25" s="215">
        <v>1.0105014000000001</v>
      </c>
      <c r="I25" s="214">
        <v>26.91</v>
      </c>
      <c r="J25" s="213">
        <v>27.19</v>
      </c>
    </row>
    <row r="26" spans="1:10" ht="14.25" customHeight="1" x14ac:dyDescent="0.3">
      <c r="A26" s="220" t="s">
        <v>342</v>
      </c>
      <c r="B26" s="216" t="s">
        <v>341</v>
      </c>
      <c r="C26" s="216" t="s">
        <v>340</v>
      </c>
      <c r="D26" s="219" t="s">
        <v>339</v>
      </c>
      <c r="E26" s="218"/>
      <c r="F26" s="217"/>
      <c r="G26" s="216" t="s">
        <v>338</v>
      </c>
      <c r="H26" s="215">
        <v>1.0105014000000001</v>
      </c>
      <c r="I26" s="214">
        <v>21.79</v>
      </c>
      <c r="J26" s="213">
        <v>22.02</v>
      </c>
    </row>
    <row r="27" spans="1:10" ht="14.25" customHeight="1" x14ac:dyDescent="0.3">
      <c r="A27" s="220" t="s">
        <v>342</v>
      </c>
      <c r="B27" s="216" t="s">
        <v>341</v>
      </c>
      <c r="C27" s="216" t="s">
        <v>1148</v>
      </c>
      <c r="D27" s="219" t="s">
        <v>1147</v>
      </c>
      <c r="E27" s="218"/>
      <c r="F27" s="217"/>
      <c r="G27" s="216" t="s">
        <v>218</v>
      </c>
      <c r="H27" s="215">
        <v>0.5</v>
      </c>
      <c r="I27" s="214">
        <v>22.81</v>
      </c>
      <c r="J27" s="213">
        <v>11.4</v>
      </c>
    </row>
    <row r="28" spans="1:10" ht="14.25" customHeight="1" x14ac:dyDescent="0.3">
      <c r="A28" s="212" t="s">
        <v>337</v>
      </c>
      <c r="B28" s="211"/>
      <c r="C28" s="211"/>
      <c r="D28" s="211"/>
      <c r="E28" s="210"/>
      <c r="F28" s="209">
        <v>17.57</v>
      </c>
      <c r="G28" s="212" t="s">
        <v>336</v>
      </c>
      <c r="H28" s="211"/>
      <c r="I28" s="210"/>
      <c r="J28" s="209">
        <v>327.95</v>
      </c>
    </row>
    <row r="29" spans="1:10" ht="14.25" customHeight="1" x14ac:dyDescent="0.3">
      <c r="A29" s="212" t="s">
        <v>335</v>
      </c>
      <c r="B29" s="211"/>
      <c r="C29" s="211"/>
      <c r="D29" s="211"/>
      <c r="E29" s="210"/>
      <c r="F29" s="209">
        <v>19.61</v>
      </c>
      <c r="G29" s="212" t="s">
        <v>334</v>
      </c>
      <c r="H29" s="211"/>
      <c r="I29" s="210"/>
      <c r="J29" s="209">
        <v>73.69</v>
      </c>
    </row>
    <row r="30" spans="1:10" ht="14.25" customHeight="1" x14ac:dyDescent="0.3">
      <c r="A30" s="212" t="s">
        <v>333</v>
      </c>
      <c r="B30" s="211"/>
      <c r="C30" s="211"/>
      <c r="D30" s="211"/>
      <c r="E30" s="210"/>
      <c r="F30" s="209">
        <v>37.18</v>
      </c>
      <c r="G30" s="212" t="s">
        <v>332</v>
      </c>
      <c r="H30" s="211"/>
      <c r="I30" s="210"/>
      <c r="J30" s="209">
        <v>401.64</v>
      </c>
    </row>
    <row r="31" spans="1:10" ht="14.25" customHeight="1" x14ac:dyDescent="0.3">
      <c r="A31" s="228" t="s">
        <v>106</v>
      </c>
      <c r="B31" s="228" t="s">
        <v>357</v>
      </c>
      <c r="C31" s="228" t="s">
        <v>1416</v>
      </c>
      <c r="D31" s="231" t="s">
        <v>252</v>
      </c>
      <c r="E31" s="230"/>
      <c r="F31" s="230"/>
      <c r="G31" s="230"/>
      <c r="H31" s="230"/>
      <c r="I31" s="229"/>
      <c r="J31" s="228" t="s">
        <v>218</v>
      </c>
    </row>
    <row r="32" spans="1:10" ht="14.25" customHeight="1" x14ac:dyDescent="0.3">
      <c r="A32" s="224" t="s">
        <v>54</v>
      </c>
      <c r="B32" s="224" t="s">
        <v>55</v>
      </c>
      <c r="C32" s="224" t="s">
        <v>9</v>
      </c>
      <c r="D32" s="227" t="s">
        <v>10</v>
      </c>
      <c r="E32" s="226"/>
      <c r="F32" s="225"/>
      <c r="G32" s="224" t="s">
        <v>353</v>
      </c>
      <c r="H32" s="224" t="s">
        <v>352</v>
      </c>
      <c r="I32" s="223" t="s">
        <v>351</v>
      </c>
      <c r="J32" s="222" t="s">
        <v>56</v>
      </c>
    </row>
    <row r="33" spans="1:10" ht="14.25" customHeight="1" x14ac:dyDescent="0.3">
      <c r="A33" s="216" t="s">
        <v>346</v>
      </c>
      <c r="B33" s="216" t="s">
        <v>357</v>
      </c>
      <c r="C33" s="216" t="s">
        <v>1415</v>
      </c>
      <c r="D33" s="219" t="s">
        <v>1414</v>
      </c>
      <c r="E33" s="218"/>
      <c r="F33" s="217"/>
      <c r="G33" s="216" t="s">
        <v>0</v>
      </c>
      <c r="H33" s="215">
        <v>0.02</v>
      </c>
      <c r="I33" s="214">
        <v>9.11</v>
      </c>
      <c r="J33" s="213">
        <v>0.18</v>
      </c>
    </row>
    <row r="34" spans="1:10" ht="14.25" customHeight="1" x14ac:dyDescent="0.3">
      <c r="A34" s="216" t="s">
        <v>346</v>
      </c>
      <c r="B34" s="216" t="s">
        <v>357</v>
      </c>
      <c r="C34" s="216" t="s">
        <v>1413</v>
      </c>
      <c r="D34" s="219" t="s">
        <v>1412</v>
      </c>
      <c r="E34" s="218"/>
      <c r="F34" s="217"/>
      <c r="G34" s="216" t="s">
        <v>0</v>
      </c>
      <c r="H34" s="215">
        <v>0.5</v>
      </c>
      <c r="I34" s="214">
        <v>0.68</v>
      </c>
      <c r="J34" s="213">
        <v>0.34</v>
      </c>
    </row>
    <row r="35" spans="1:10" ht="14.25" customHeight="1" x14ac:dyDescent="0.3">
      <c r="A35" s="216" t="s">
        <v>346</v>
      </c>
      <c r="B35" s="216" t="s">
        <v>357</v>
      </c>
      <c r="C35" s="216" t="s">
        <v>1411</v>
      </c>
      <c r="D35" s="219" t="s">
        <v>1410</v>
      </c>
      <c r="E35" s="218"/>
      <c r="F35" s="217"/>
      <c r="G35" s="216" t="s">
        <v>0</v>
      </c>
      <c r="H35" s="215">
        <v>0.02</v>
      </c>
      <c r="I35" s="214">
        <v>29.9</v>
      </c>
      <c r="J35" s="213">
        <v>0.6</v>
      </c>
    </row>
    <row r="36" spans="1:10" ht="14.25" customHeight="1" x14ac:dyDescent="0.3">
      <c r="A36" s="216" t="s">
        <v>346</v>
      </c>
      <c r="B36" s="216" t="s">
        <v>357</v>
      </c>
      <c r="C36" s="216" t="s">
        <v>1409</v>
      </c>
      <c r="D36" s="219" t="s">
        <v>1408</v>
      </c>
      <c r="E36" s="218"/>
      <c r="F36" s="217"/>
      <c r="G36" s="216" t="s">
        <v>0</v>
      </c>
      <c r="H36" s="215">
        <v>0.19</v>
      </c>
      <c r="I36" s="214">
        <v>21.9</v>
      </c>
      <c r="J36" s="213">
        <v>4.16</v>
      </c>
    </row>
    <row r="37" spans="1:10" ht="14.25" customHeight="1" x14ac:dyDescent="0.3">
      <c r="A37" s="216" t="s">
        <v>346</v>
      </c>
      <c r="B37" s="216" t="s">
        <v>357</v>
      </c>
      <c r="C37" s="216" t="s">
        <v>1407</v>
      </c>
      <c r="D37" s="219" t="s">
        <v>1406</v>
      </c>
      <c r="E37" s="218"/>
      <c r="F37" s="217"/>
      <c r="G37" s="216" t="s">
        <v>0</v>
      </c>
      <c r="H37" s="215">
        <v>0.02</v>
      </c>
      <c r="I37" s="214">
        <v>72.38</v>
      </c>
      <c r="J37" s="213">
        <v>1.45</v>
      </c>
    </row>
    <row r="38" spans="1:10" ht="14.25" customHeight="1" x14ac:dyDescent="0.3">
      <c r="A38" s="216" t="s">
        <v>346</v>
      </c>
      <c r="B38" s="216" t="s">
        <v>357</v>
      </c>
      <c r="C38" s="216" t="s">
        <v>1405</v>
      </c>
      <c r="D38" s="219" t="s">
        <v>1404</v>
      </c>
      <c r="E38" s="218"/>
      <c r="F38" s="217"/>
      <c r="G38" s="216" t="s">
        <v>343</v>
      </c>
      <c r="H38" s="215">
        <v>4.2000000000000003E-2</v>
      </c>
      <c r="I38" s="214">
        <v>12.14</v>
      </c>
      <c r="J38" s="213">
        <v>0.51</v>
      </c>
    </row>
    <row r="39" spans="1:10" ht="14.25" customHeight="1" x14ac:dyDescent="0.3">
      <c r="A39" s="216" t="s">
        <v>346</v>
      </c>
      <c r="B39" s="216" t="s">
        <v>357</v>
      </c>
      <c r="C39" s="216" t="s">
        <v>1403</v>
      </c>
      <c r="D39" s="219" t="s">
        <v>1402</v>
      </c>
      <c r="E39" s="218"/>
      <c r="F39" s="217"/>
      <c r="G39" s="216" t="s">
        <v>0</v>
      </c>
      <c r="H39" s="215">
        <v>0.04</v>
      </c>
      <c r="I39" s="214">
        <v>3.96</v>
      </c>
      <c r="J39" s="213">
        <v>0.16</v>
      </c>
    </row>
    <row r="40" spans="1:10" ht="14.25" customHeight="1" x14ac:dyDescent="0.3">
      <c r="A40" s="216" t="s">
        <v>346</v>
      </c>
      <c r="B40" s="216" t="s">
        <v>357</v>
      </c>
      <c r="C40" s="216" t="s">
        <v>918</v>
      </c>
      <c r="D40" s="219" t="s">
        <v>917</v>
      </c>
      <c r="E40" s="218"/>
      <c r="F40" s="217"/>
      <c r="G40" s="216" t="s">
        <v>910</v>
      </c>
      <c r="H40" s="215">
        <v>0.17</v>
      </c>
      <c r="I40" s="214">
        <v>200</v>
      </c>
      <c r="J40" s="213">
        <v>34</v>
      </c>
    </row>
    <row r="41" spans="1:10" ht="14.25" customHeight="1" x14ac:dyDescent="0.3">
      <c r="A41" s="216" t="s">
        <v>346</v>
      </c>
      <c r="B41" s="216" t="s">
        <v>357</v>
      </c>
      <c r="C41" s="216" t="s">
        <v>1391</v>
      </c>
      <c r="D41" s="219" t="s">
        <v>1390</v>
      </c>
      <c r="E41" s="218"/>
      <c r="F41" s="217"/>
      <c r="G41" s="216" t="s">
        <v>343</v>
      </c>
      <c r="H41" s="215">
        <v>0.5</v>
      </c>
      <c r="I41" s="214">
        <v>17.2</v>
      </c>
      <c r="J41" s="213">
        <v>8.6</v>
      </c>
    </row>
    <row r="42" spans="1:10" ht="14.25" customHeight="1" x14ac:dyDescent="0.3">
      <c r="A42" s="216" t="s">
        <v>346</v>
      </c>
      <c r="B42" s="216" t="s">
        <v>357</v>
      </c>
      <c r="C42" s="216" t="s">
        <v>1401</v>
      </c>
      <c r="D42" s="219" t="s">
        <v>1400</v>
      </c>
      <c r="E42" s="218"/>
      <c r="F42" s="217"/>
      <c r="G42" s="216" t="s">
        <v>910</v>
      </c>
      <c r="H42" s="215">
        <v>0.05</v>
      </c>
      <c r="I42" s="214">
        <v>252</v>
      </c>
      <c r="J42" s="213">
        <v>12.6</v>
      </c>
    </row>
    <row r="43" spans="1:10" ht="14.25" customHeight="1" x14ac:dyDescent="0.3">
      <c r="A43" s="216" t="s">
        <v>346</v>
      </c>
      <c r="B43" s="216" t="s">
        <v>357</v>
      </c>
      <c r="C43" s="216" t="s">
        <v>912</v>
      </c>
      <c r="D43" s="219" t="s">
        <v>911</v>
      </c>
      <c r="E43" s="218"/>
      <c r="F43" s="217"/>
      <c r="G43" s="216" t="s">
        <v>910</v>
      </c>
      <c r="H43" s="215">
        <v>0.38</v>
      </c>
      <c r="I43" s="214">
        <v>96</v>
      </c>
      <c r="J43" s="213">
        <v>36.479999999999997</v>
      </c>
    </row>
    <row r="44" spans="1:10" ht="14.25" customHeight="1" x14ac:dyDescent="0.3">
      <c r="A44" s="216" t="s">
        <v>346</v>
      </c>
      <c r="B44" s="216" t="s">
        <v>357</v>
      </c>
      <c r="C44" s="216" t="s">
        <v>1399</v>
      </c>
      <c r="D44" s="219" t="s">
        <v>1398</v>
      </c>
      <c r="E44" s="218"/>
      <c r="F44" s="217"/>
      <c r="G44" s="216" t="s">
        <v>910</v>
      </c>
      <c r="H44" s="215">
        <v>0.14000000000000001</v>
      </c>
      <c r="I44" s="214">
        <v>180</v>
      </c>
      <c r="J44" s="213">
        <v>25.2</v>
      </c>
    </row>
    <row r="45" spans="1:10" ht="14.25" customHeight="1" x14ac:dyDescent="0.3">
      <c r="A45" s="216" t="s">
        <v>346</v>
      </c>
      <c r="B45" s="216" t="s">
        <v>357</v>
      </c>
      <c r="C45" s="216" t="s">
        <v>1397</v>
      </c>
      <c r="D45" s="219" t="s">
        <v>1396</v>
      </c>
      <c r="E45" s="218"/>
      <c r="F45" s="217"/>
      <c r="G45" s="216" t="s">
        <v>0</v>
      </c>
      <c r="H45" s="215">
        <v>0.82</v>
      </c>
      <c r="I45" s="214">
        <v>15</v>
      </c>
      <c r="J45" s="213">
        <v>12.3</v>
      </c>
    </row>
    <row r="46" spans="1:10" ht="14.25" customHeight="1" x14ac:dyDescent="0.3">
      <c r="A46" s="220" t="s">
        <v>342</v>
      </c>
      <c r="B46" s="216" t="s">
        <v>357</v>
      </c>
      <c r="C46" s="216" t="s">
        <v>909</v>
      </c>
      <c r="D46" s="219" t="s">
        <v>908</v>
      </c>
      <c r="E46" s="218"/>
      <c r="F46" s="217"/>
      <c r="G46" s="216" t="s">
        <v>338</v>
      </c>
      <c r="H46" s="215">
        <v>6.7071369000000001</v>
      </c>
      <c r="I46" s="214">
        <v>26.95</v>
      </c>
      <c r="J46" s="213">
        <v>180.76</v>
      </c>
    </row>
    <row r="47" spans="1:10" ht="14.25" customHeight="1" x14ac:dyDescent="0.3">
      <c r="A47" s="220" t="s">
        <v>342</v>
      </c>
      <c r="B47" s="216" t="s">
        <v>357</v>
      </c>
      <c r="C47" s="216" t="s">
        <v>356</v>
      </c>
      <c r="D47" s="219" t="s">
        <v>339</v>
      </c>
      <c r="E47" s="218"/>
      <c r="F47" s="217"/>
      <c r="G47" s="216" t="s">
        <v>338</v>
      </c>
      <c r="H47" s="215">
        <v>7.2076694000000003</v>
      </c>
      <c r="I47" s="214">
        <v>21.76</v>
      </c>
      <c r="J47" s="213">
        <v>156.84</v>
      </c>
    </row>
    <row r="48" spans="1:10" ht="14.25" customHeight="1" x14ac:dyDescent="0.3">
      <c r="A48" s="212" t="s">
        <v>337</v>
      </c>
      <c r="B48" s="211"/>
      <c r="C48" s="211"/>
      <c r="D48" s="211"/>
      <c r="E48" s="210"/>
      <c r="F48" s="209">
        <v>106.45</v>
      </c>
      <c r="G48" s="212" t="s">
        <v>336</v>
      </c>
      <c r="H48" s="211"/>
      <c r="I48" s="210"/>
      <c r="J48" s="209">
        <v>474.18</v>
      </c>
    </row>
    <row r="49" spans="1:10" ht="14.25" customHeight="1" x14ac:dyDescent="0.3">
      <c r="A49" s="212" t="s">
        <v>335</v>
      </c>
      <c r="B49" s="211"/>
      <c r="C49" s="211"/>
      <c r="D49" s="211"/>
      <c r="E49" s="210"/>
      <c r="F49" s="209">
        <v>118.78</v>
      </c>
      <c r="G49" s="212" t="s">
        <v>334</v>
      </c>
      <c r="H49" s="211"/>
      <c r="I49" s="210"/>
      <c r="J49" s="209">
        <v>106.55</v>
      </c>
    </row>
    <row r="50" spans="1:10" ht="14.25" customHeight="1" x14ac:dyDescent="0.3">
      <c r="A50" s="212" t="s">
        <v>333</v>
      </c>
      <c r="B50" s="211"/>
      <c r="C50" s="211"/>
      <c r="D50" s="211"/>
      <c r="E50" s="210"/>
      <c r="F50" s="209">
        <v>225.23</v>
      </c>
      <c r="G50" s="212" t="s">
        <v>332</v>
      </c>
      <c r="H50" s="211"/>
      <c r="I50" s="210"/>
      <c r="J50" s="209">
        <v>580.73</v>
      </c>
    </row>
    <row r="51" spans="1:10" ht="14.25" customHeight="1" x14ac:dyDescent="0.3">
      <c r="A51" s="228" t="s">
        <v>108</v>
      </c>
      <c r="B51" s="228" t="s">
        <v>357</v>
      </c>
      <c r="C51" s="228" t="s">
        <v>1395</v>
      </c>
      <c r="D51" s="231" t="s">
        <v>253</v>
      </c>
      <c r="E51" s="230"/>
      <c r="F51" s="230"/>
      <c r="G51" s="230"/>
      <c r="H51" s="230"/>
      <c r="I51" s="229"/>
      <c r="J51" s="228" t="s">
        <v>218</v>
      </c>
    </row>
    <row r="52" spans="1:10" ht="14.25" customHeight="1" x14ac:dyDescent="0.3">
      <c r="A52" s="224" t="s">
        <v>54</v>
      </c>
      <c r="B52" s="224" t="s">
        <v>55</v>
      </c>
      <c r="C52" s="224" t="s">
        <v>9</v>
      </c>
      <c r="D52" s="227" t="s">
        <v>10</v>
      </c>
      <c r="E52" s="226"/>
      <c r="F52" s="225"/>
      <c r="G52" s="224" t="s">
        <v>353</v>
      </c>
      <c r="H52" s="224" t="s">
        <v>352</v>
      </c>
      <c r="I52" s="223" t="s">
        <v>351</v>
      </c>
      <c r="J52" s="222" t="s">
        <v>56</v>
      </c>
    </row>
    <row r="53" spans="1:10" ht="14.25" customHeight="1" x14ac:dyDescent="0.3">
      <c r="A53" s="216" t="s">
        <v>346</v>
      </c>
      <c r="B53" s="216" t="s">
        <v>357</v>
      </c>
      <c r="C53" s="216" t="s">
        <v>905</v>
      </c>
      <c r="D53" s="219" t="s">
        <v>904</v>
      </c>
      <c r="E53" s="218"/>
      <c r="F53" s="217"/>
      <c r="G53" s="216" t="s">
        <v>343</v>
      </c>
      <c r="H53" s="215">
        <v>2E-3</v>
      </c>
      <c r="I53" s="214">
        <v>8.4600000000000009</v>
      </c>
      <c r="J53" s="213">
        <v>0.02</v>
      </c>
    </row>
    <row r="54" spans="1:10" ht="14.25" customHeight="1" x14ac:dyDescent="0.3">
      <c r="A54" s="216" t="s">
        <v>346</v>
      </c>
      <c r="B54" s="216" t="s">
        <v>357</v>
      </c>
      <c r="C54" s="216" t="s">
        <v>1394</v>
      </c>
      <c r="D54" s="219" t="s">
        <v>1393</v>
      </c>
      <c r="E54" s="218"/>
      <c r="F54" s="217"/>
      <c r="G54" s="216" t="s">
        <v>1392</v>
      </c>
      <c r="H54" s="215">
        <v>0.01</v>
      </c>
      <c r="I54" s="214">
        <v>10.5</v>
      </c>
      <c r="J54" s="213">
        <v>0.1</v>
      </c>
    </row>
    <row r="55" spans="1:10" ht="14.25" customHeight="1" x14ac:dyDescent="0.3">
      <c r="A55" s="216" t="s">
        <v>346</v>
      </c>
      <c r="B55" s="216" t="s">
        <v>357</v>
      </c>
      <c r="C55" s="216" t="s">
        <v>918</v>
      </c>
      <c r="D55" s="219" t="s">
        <v>917</v>
      </c>
      <c r="E55" s="218"/>
      <c r="F55" s="217"/>
      <c r="G55" s="216" t="s">
        <v>910</v>
      </c>
      <c r="H55" s="215">
        <v>0.01</v>
      </c>
      <c r="I55" s="214">
        <v>200</v>
      </c>
      <c r="J55" s="213">
        <v>2</v>
      </c>
    </row>
    <row r="56" spans="1:10" ht="14.25" customHeight="1" x14ac:dyDescent="0.3">
      <c r="A56" s="216" t="s">
        <v>346</v>
      </c>
      <c r="B56" s="216" t="s">
        <v>357</v>
      </c>
      <c r="C56" s="216" t="s">
        <v>1391</v>
      </c>
      <c r="D56" s="219" t="s">
        <v>1390</v>
      </c>
      <c r="E56" s="218"/>
      <c r="F56" s="217"/>
      <c r="G56" s="216" t="s">
        <v>343</v>
      </c>
      <c r="H56" s="215">
        <v>3.0000000000000001E-3</v>
      </c>
      <c r="I56" s="214">
        <v>17.2</v>
      </c>
      <c r="J56" s="213">
        <v>0.05</v>
      </c>
    </row>
    <row r="57" spans="1:10" ht="14.25" customHeight="1" x14ac:dyDescent="0.3">
      <c r="A57" s="216" t="s">
        <v>346</v>
      </c>
      <c r="B57" s="216" t="s">
        <v>357</v>
      </c>
      <c r="C57" s="216" t="s">
        <v>912</v>
      </c>
      <c r="D57" s="219" t="s">
        <v>911</v>
      </c>
      <c r="E57" s="218"/>
      <c r="F57" s="217"/>
      <c r="G57" s="216" t="s">
        <v>910</v>
      </c>
      <c r="H57" s="215">
        <v>0.01</v>
      </c>
      <c r="I57" s="214">
        <v>96</v>
      </c>
      <c r="J57" s="213">
        <v>0.96</v>
      </c>
    </row>
    <row r="58" spans="1:10" ht="14.25" customHeight="1" x14ac:dyDescent="0.3">
      <c r="A58" s="220" t="s">
        <v>342</v>
      </c>
      <c r="B58" s="216" t="s">
        <v>357</v>
      </c>
      <c r="C58" s="216" t="s">
        <v>909</v>
      </c>
      <c r="D58" s="219" t="s">
        <v>908</v>
      </c>
      <c r="E58" s="218"/>
      <c r="F58" s="217"/>
      <c r="G58" s="216" t="s">
        <v>338</v>
      </c>
      <c r="H58" s="215">
        <v>7.0000000000000007E-2</v>
      </c>
      <c r="I58" s="214">
        <v>26.95</v>
      </c>
      <c r="J58" s="213">
        <v>1.89</v>
      </c>
    </row>
    <row r="59" spans="1:10" ht="14.25" customHeight="1" x14ac:dyDescent="0.3">
      <c r="A59" s="220" t="s">
        <v>342</v>
      </c>
      <c r="B59" s="216" t="s">
        <v>357</v>
      </c>
      <c r="C59" s="216" t="s">
        <v>356</v>
      </c>
      <c r="D59" s="219" t="s">
        <v>339</v>
      </c>
      <c r="E59" s="218"/>
      <c r="F59" s="217"/>
      <c r="G59" s="216" t="s">
        <v>338</v>
      </c>
      <c r="H59" s="215">
        <v>5.0999999999999997E-2</v>
      </c>
      <c r="I59" s="214">
        <v>21.76</v>
      </c>
      <c r="J59" s="213">
        <v>1.1100000000000001</v>
      </c>
    </row>
    <row r="60" spans="1:10" ht="14.25" customHeight="1" x14ac:dyDescent="0.3">
      <c r="A60" s="212" t="s">
        <v>337</v>
      </c>
      <c r="B60" s="211"/>
      <c r="C60" s="211"/>
      <c r="D60" s="211"/>
      <c r="E60" s="210"/>
      <c r="F60" s="209">
        <v>0.96</v>
      </c>
      <c r="G60" s="212" t="s">
        <v>336</v>
      </c>
      <c r="H60" s="211"/>
      <c r="I60" s="210"/>
      <c r="J60" s="209">
        <v>6.13</v>
      </c>
    </row>
    <row r="61" spans="1:10" ht="14.25" customHeight="1" x14ac:dyDescent="0.3">
      <c r="A61" s="212" t="s">
        <v>335</v>
      </c>
      <c r="B61" s="211"/>
      <c r="C61" s="211"/>
      <c r="D61" s="211"/>
      <c r="E61" s="210"/>
      <c r="F61" s="209">
        <v>1.07</v>
      </c>
      <c r="G61" s="212" t="s">
        <v>334</v>
      </c>
      <c r="H61" s="211"/>
      <c r="I61" s="210"/>
      <c r="J61" s="209">
        <v>1.38</v>
      </c>
    </row>
    <row r="62" spans="1:10" ht="14.25" customHeight="1" x14ac:dyDescent="0.3">
      <c r="A62" s="212" t="s">
        <v>333</v>
      </c>
      <c r="B62" s="211"/>
      <c r="C62" s="211"/>
      <c r="D62" s="211"/>
      <c r="E62" s="210"/>
      <c r="F62" s="209">
        <v>2.0299999999999998</v>
      </c>
      <c r="G62" s="212" t="s">
        <v>332</v>
      </c>
      <c r="H62" s="211"/>
      <c r="I62" s="210"/>
      <c r="J62" s="209">
        <v>7.51</v>
      </c>
    </row>
    <row r="63" spans="1:10" ht="14.25" customHeight="1" x14ac:dyDescent="0.3">
      <c r="A63" s="228" t="s">
        <v>150</v>
      </c>
      <c r="B63" s="228" t="s">
        <v>357</v>
      </c>
      <c r="C63" s="228" t="s">
        <v>1389</v>
      </c>
      <c r="D63" s="231" t="s">
        <v>255</v>
      </c>
      <c r="E63" s="230"/>
      <c r="F63" s="230"/>
      <c r="G63" s="230"/>
      <c r="H63" s="230"/>
      <c r="I63" s="229"/>
      <c r="J63" s="228" t="s">
        <v>217</v>
      </c>
    </row>
    <row r="64" spans="1:10" ht="14.25" customHeight="1" x14ac:dyDescent="0.3">
      <c r="A64" s="224" t="s">
        <v>54</v>
      </c>
      <c r="B64" s="224" t="s">
        <v>55</v>
      </c>
      <c r="C64" s="224" t="s">
        <v>9</v>
      </c>
      <c r="D64" s="227" t="s">
        <v>10</v>
      </c>
      <c r="E64" s="226"/>
      <c r="F64" s="225"/>
      <c r="G64" s="224" t="s">
        <v>353</v>
      </c>
      <c r="H64" s="224" t="s">
        <v>352</v>
      </c>
      <c r="I64" s="223" t="s">
        <v>351</v>
      </c>
      <c r="J64" s="222" t="s">
        <v>56</v>
      </c>
    </row>
    <row r="65" spans="1:10" ht="14.25" customHeight="1" x14ac:dyDescent="0.3">
      <c r="A65" s="220" t="s">
        <v>342</v>
      </c>
      <c r="B65" s="216" t="s">
        <v>357</v>
      </c>
      <c r="C65" s="216" t="s">
        <v>371</v>
      </c>
      <c r="D65" s="219" t="s">
        <v>370</v>
      </c>
      <c r="E65" s="218"/>
      <c r="F65" s="217"/>
      <c r="G65" s="216" t="s">
        <v>338</v>
      </c>
      <c r="H65" s="215">
        <v>1.3001376</v>
      </c>
      <c r="I65" s="214">
        <v>27.22</v>
      </c>
      <c r="J65" s="213">
        <v>35.39</v>
      </c>
    </row>
    <row r="66" spans="1:10" ht="14.25" customHeight="1" x14ac:dyDescent="0.3">
      <c r="A66" s="220" t="s">
        <v>342</v>
      </c>
      <c r="B66" s="216" t="s">
        <v>357</v>
      </c>
      <c r="C66" s="216" t="s">
        <v>356</v>
      </c>
      <c r="D66" s="219" t="s">
        <v>339</v>
      </c>
      <c r="E66" s="218"/>
      <c r="F66" s="217"/>
      <c r="G66" s="216" t="s">
        <v>338</v>
      </c>
      <c r="H66" s="215">
        <v>12.559328900000001</v>
      </c>
      <c r="I66" s="214">
        <v>21.76</v>
      </c>
      <c r="J66" s="213">
        <v>273.29000000000002</v>
      </c>
    </row>
    <row r="67" spans="1:10" ht="14.25" customHeight="1" x14ac:dyDescent="0.3">
      <c r="A67" s="212" t="s">
        <v>337</v>
      </c>
      <c r="B67" s="211"/>
      <c r="C67" s="211"/>
      <c r="D67" s="211"/>
      <c r="E67" s="210"/>
      <c r="F67" s="209">
        <v>92.74</v>
      </c>
      <c r="G67" s="212" t="s">
        <v>336</v>
      </c>
      <c r="H67" s="211"/>
      <c r="I67" s="210"/>
      <c r="J67" s="209">
        <v>308.68</v>
      </c>
    </row>
    <row r="68" spans="1:10" ht="14.25" customHeight="1" x14ac:dyDescent="0.3">
      <c r="A68" s="212" t="s">
        <v>335</v>
      </c>
      <c r="B68" s="211"/>
      <c r="C68" s="211"/>
      <c r="D68" s="211"/>
      <c r="E68" s="210"/>
      <c r="F68" s="209">
        <v>103.51</v>
      </c>
      <c r="G68" s="212" t="s">
        <v>334</v>
      </c>
      <c r="H68" s="211"/>
      <c r="I68" s="210"/>
      <c r="J68" s="209">
        <v>69.36</v>
      </c>
    </row>
    <row r="69" spans="1:10" ht="14.25" customHeight="1" x14ac:dyDescent="0.3">
      <c r="A69" s="212" t="s">
        <v>333</v>
      </c>
      <c r="B69" s="211"/>
      <c r="C69" s="211"/>
      <c r="D69" s="211"/>
      <c r="E69" s="210"/>
      <c r="F69" s="209">
        <v>196.25</v>
      </c>
      <c r="G69" s="212" t="s">
        <v>332</v>
      </c>
      <c r="H69" s="211"/>
      <c r="I69" s="210"/>
      <c r="J69" s="209">
        <v>378.04</v>
      </c>
    </row>
    <row r="70" spans="1:10" ht="14.25" customHeight="1" x14ac:dyDescent="0.3">
      <c r="A70" s="228" t="s">
        <v>151</v>
      </c>
      <c r="B70" s="228" t="s">
        <v>938</v>
      </c>
      <c r="C70" s="228" t="s">
        <v>1388</v>
      </c>
      <c r="D70" s="231" t="s">
        <v>256</v>
      </c>
      <c r="E70" s="230"/>
      <c r="F70" s="230"/>
      <c r="G70" s="230"/>
      <c r="H70" s="230"/>
      <c r="I70" s="229"/>
      <c r="J70" s="228" t="s">
        <v>218</v>
      </c>
    </row>
    <row r="71" spans="1:10" ht="14.25" customHeight="1" x14ac:dyDescent="0.3">
      <c r="A71" s="224" t="s">
        <v>54</v>
      </c>
      <c r="B71" s="224" t="s">
        <v>55</v>
      </c>
      <c r="C71" s="224" t="s">
        <v>9</v>
      </c>
      <c r="D71" s="227" t="s">
        <v>10</v>
      </c>
      <c r="E71" s="226"/>
      <c r="F71" s="225"/>
      <c r="G71" s="224" t="s">
        <v>353</v>
      </c>
      <c r="H71" s="224" t="s">
        <v>352</v>
      </c>
      <c r="I71" s="223" t="s">
        <v>351</v>
      </c>
      <c r="J71" s="222" t="s">
        <v>56</v>
      </c>
    </row>
    <row r="72" spans="1:10" ht="14.25" customHeight="1" x14ac:dyDescent="0.3">
      <c r="A72" s="220" t="s">
        <v>342</v>
      </c>
      <c r="B72" s="216" t="s">
        <v>357</v>
      </c>
      <c r="C72" s="216" t="s">
        <v>1111</v>
      </c>
      <c r="D72" s="219" t="s">
        <v>1110</v>
      </c>
      <c r="E72" s="218"/>
      <c r="F72" s="217"/>
      <c r="G72" s="216" t="s">
        <v>338</v>
      </c>
      <c r="H72" s="215">
        <v>0.200491</v>
      </c>
      <c r="I72" s="214">
        <v>27.03</v>
      </c>
      <c r="J72" s="213">
        <v>5.42</v>
      </c>
    </row>
    <row r="73" spans="1:10" ht="14.25" customHeight="1" x14ac:dyDescent="0.3">
      <c r="A73" s="220" t="s">
        <v>342</v>
      </c>
      <c r="B73" s="216" t="s">
        <v>357</v>
      </c>
      <c r="C73" s="216" t="s">
        <v>340</v>
      </c>
      <c r="D73" s="219" t="s">
        <v>339</v>
      </c>
      <c r="E73" s="218"/>
      <c r="F73" s="217"/>
      <c r="G73" s="216" t="s">
        <v>338</v>
      </c>
      <c r="H73" s="215">
        <v>0.21051549999999999</v>
      </c>
      <c r="I73" s="214">
        <v>21.76</v>
      </c>
      <c r="J73" s="213">
        <v>4.58</v>
      </c>
    </row>
    <row r="74" spans="1:10" ht="40.049999999999997" customHeight="1" x14ac:dyDescent="0.3"/>
    <row r="75" spans="1:10" ht="11.25" customHeight="1" x14ac:dyDescent="0.3">
      <c r="A75" s="208" t="s">
        <v>331</v>
      </c>
      <c r="B75" s="208"/>
      <c r="C75" s="208"/>
      <c r="D75" s="208"/>
      <c r="E75" s="208"/>
      <c r="F75" s="208"/>
      <c r="G75" s="208"/>
      <c r="H75" s="208"/>
      <c r="I75" s="208"/>
      <c r="J75" s="208"/>
    </row>
    <row r="76" spans="1:10" ht="11.25" customHeight="1" x14ac:dyDescent="0.3">
      <c r="A76" s="208" t="s">
        <v>330</v>
      </c>
      <c r="B76" s="208"/>
      <c r="C76" s="208"/>
      <c r="D76" s="208"/>
      <c r="E76" s="208"/>
      <c r="F76" s="208"/>
      <c r="G76" s="208"/>
      <c r="H76" s="208"/>
      <c r="I76" s="208"/>
      <c r="J76" s="208"/>
    </row>
    <row r="77" spans="1:10" ht="11.25" customHeight="1" x14ac:dyDescent="0.3">
      <c r="A77" s="208" t="s">
        <v>329</v>
      </c>
      <c r="B77" s="208"/>
      <c r="C77" s="208"/>
      <c r="D77" s="208"/>
      <c r="E77" s="208"/>
      <c r="F77" s="208"/>
      <c r="G77" s="208"/>
      <c r="H77" s="208"/>
      <c r="I77" s="208"/>
      <c r="J77" s="208"/>
    </row>
    <row r="78" spans="1:10" ht="70.95" customHeight="1" x14ac:dyDescent="0.3"/>
    <row r="79" spans="1:10" ht="14.25" customHeight="1" x14ac:dyDescent="0.3">
      <c r="A79" s="256" t="s">
        <v>395</v>
      </c>
      <c r="B79" s="255"/>
      <c r="C79" s="255"/>
      <c r="D79" s="255"/>
      <c r="E79" s="255"/>
      <c r="F79" s="255"/>
      <c r="G79" s="255"/>
      <c r="H79" s="255"/>
      <c r="I79" s="255"/>
      <c r="J79" s="254"/>
    </row>
    <row r="80" spans="1:10" ht="14.25" customHeight="1" x14ac:dyDescent="0.3">
      <c r="A80" s="253" t="s">
        <v>394</v>
      </c>
      <c r="B80" s="251" t="s">
        <v>57</v>
      </c>
      <c r="C80" s="250"/>
      <c r="D80" s="250"/>
      <c r="E80" s="250"/>
      <c r="F80" s="250"/>
      <c r="G80" s="250"/>
      <c r="H80" s="249"/>
      <c r="I80" s="233" t="s">
        <v>393</v>
      </c>
      <c r="J80" s="216" t="s">
        <v>1387</v>
      </c>
    </row>
    <row r="81" spans="1:10" ht="14.25" customHeight="1" x14ac:dyDescent="0.3">
      <c r="A81" s="253" t="s">
        <v>61</v>
      </c>
      <c r="B81" s="251" t="s">
        <v>65</v>
      </c>
      <c r="C81" s="250"/>
      <c r="D81" s="250"/>
      <c r="E81" s="250"/>
      <c r="F81" s="250"/>
      <c r="G81" s="250"/>
      <c r="H81" s="249"/>
      <c r="I81" s="233" t="s">
        <v>391</v>
      </c>
      <c r="J81" s="216" t="s">
        <v>390</v>
      </c>
    </row>
    <row r="82" spans="1:10" ht="14.25" customHeight="1" x14ac:dyDescent="0.3">
      <c r="A82" s="252" t="s">
        <v>389</v>
      </c>
      <c r="B82" s="251" t="s">
        <v>209</v>
      </c>
      <c r="C82" s="250"/>
      <c r="D82" s="250"/>
      <c r="E82" s="250"/>
      <c r="F82" s="250"/>
      <c r="G82" s="250"/>
      <c r="H82" s="249"/>
      <c r="I82" s="240" t="s">
        <v>388</v>
      </c>
      <c r="J82" s="239"/>
    </row>
    <row r="83" spans="1:10" ht="14.25" customHeight="1" x14ac:dyDescent="0.3">
      <c r="A83" s="248" t="s">
        <v>387</v>
      </c>
      <c r="B83" s="247" t="s">
        <v>386</v>
      </c>
      <c r="C83" s="246"/>
      <c r="D83" s="246"/>
      <c r="E83" s="246"/>
      <c r="F83" s="246"/>
      <c r="G83" s="246"/>
      <c r="H83" s="245"/>
      <c r="I83" s="233" t="s">
        <v>385</v>
      </c>
      <c r="J83" s="216" t="s">
        <v>384</v>
      </c>
    </row>
    <row r="84" spans="1:10" ht="14.25" customHeight="1" x14ac:dyDescent="0.3">
      <c r="A84" s="238"/>
      <c r="B84" s="243"/>
      <c r="C84" s="242"/>
      <c r="D84" s="242"/>
      <c r="E84" s="242"/>
      <c r="F84" s="242"/>
      <c r="G84" s="242"/>
      <c r="H84" s="241"/>
      <c r="I84" s="244" t="s">
        <v>383</v>
      </c>
      <c r="J84" s="216" t="s">
        <v>382</v>
      </c>
    </row>
    <row r="85" spans="1:10" ht="14.25" customHeight="1" x14ac:dyDescent="0.3">
      <c r="A85" s="238"/>
      <c r="B85" s="243"/>
      <c r="C85" s="242"/>
      <c r="D85" s="242"/>
      <c r="E85" s="242"/>
      <c r="F85" s="242"/>
      <c r="G85" s="242"/>
      <c r="H85" s="241"/>
      <c r="I85" s="240" t="s">
        <v>7</v>
      </c>
      <c r="J85" s="239"/>
    </row>
    <row r="86" spans="1:10" ht="14.25" customHeight="1" x14ac:dyDescent="0.3">
      <c r="A86" s="238"/>
      <c r="B86" s="237"/>
      <c r="C86" s="236"/>
      <c r="D86" s="236"/>
      <c r="E86" s="236"/>
      <c r="F86" s="236"/>
      <c r="G86" s="236"/>
      <c r="H86" s="235"/>
      <c r="I86" s="233" t="s">
        <v>381</v>
      </c>
      <c r="J86" s="216" t="s">
        <v>380</v>
      </c>
    </row>
    <row r="87" spans="1:10" ht="14.25" customHeight="1" x14ac:dyDescent="0.3">
      <c r="A87" s="234"/>
      <c r="B87" s="219" t="s">
        <v>378</v>
      </c>
      <c r="C87" s="218"/>
      <c r="D87" s="217"/>
      <c r="E87" s="219" t="s">
        <v>320</v>
      </c>
      <c r="F87" s="218"/>
      <c r="G87" s="218"/>
      <c r="H87" s="217"/>
      <c r="I87" s="233" t="s">
        <v>379</v>
      </c>
      <c r="J87" s="216" t="s">
        <v>378</v>
      </c>
    </row>
    <row r="88" spans="1:10" ht="14.25" customHeight="1" x14ac:dyDescent="0.3">
      <c r="A88" s="233" t="s">
        <v>377</v>
      </c>
      <c r="B88" s="219" t="s">
        <v>376</v>
      </c>
      <c r="C88" s="218"/>
      <c r="D88" s="218"/>
      <c r="E88" s="218"/>
      <c r="F88" s="218"/>
      <c r="G88" s="218"/>
      <c r="H88" s="218"/>
      <c r="I88" s="218"/>
      <c r="J88" s="217"/>
    </row>
    <row r="89" spans="1:10" ht="14.25" customHeight="1" x14ac:dyDescent="0.3">
      <c r="A89" s="212" t="s">
        <v>337</v>
      </c>
      <c r="B89" s="211"/>
      <c r="C89" s="211"/>
      <c r="D89" s="211"/>
      <c r="E89" s="210"/>
      <c r="F89" s="209">
        <v>3.15</v>
      </c>
      <c r="G89" s="212" t="s">
        <v>336</v>
      </c>
      <c r="H89" s="211"/>
      <c r="I89" s="210"/>
      <c r="J89" s="209">
        <v>10</v>
      </c>
    </row>
    <row r="90" spans="1:10" ht="14.25" customHeight="1" x14ac:dyDescent="0.3">
      <c r="A90" s="212" t="s">
        <v>335</v>
      </c>
      <c r="B90" s="211"/>
      <c r="C90" s="211"/>
      <c r="D90" s="211"/>
      <c r="E90" s="210"/>
      <c r="F90" s="209">
        <v>3.52</v>
      </c>
      <c r="G90" s="212" t="s">
        <v>334</v>
      </c>
      <c r="H90" s="211"/>
      <c r="I90" s="210"/>
      <c r="J90" s="209">
        <v>2.25</v>
      </c>
    </row>
    <row r="91" spans="1:10" ht="14.25" customHeight="1" x14ac:dyDescent="0.3">
      <c r="A91" s="212" t="s">
        <v>333</v>
      </c>
      <c r="B91" s="211"/>
      <c r="C91" s="211"/>
      <c r="D91" s="211"/>
      <c r="E91" s="210"/>
      <c r="F91" s="209">
        <v>6.67</v>
      </c>
      <c r="G91" s="212" t="s">
        <v>332</v>
      </c>
      <c r="H91" s="211"/>
      <c r="I91" s="210"/>
      <c r="J91" s="209">
        <v>12.25</v>
      </c>
    </row>
    <row r="92" spans="1:10" ht="14.25" customHeight="1" x14ac:dyDescent="0.3">
      <c r="A92" s="228" t="s">
        <v>152</v>
      </c>
      <c r="B92" s="228" t="s">
        <v>938</v>
      </c>
      <c r="C92" s="228" t="s">
        <v>1386</v>
      </c>
      <c r="D92" s="231" t="s">
        <v>257</v>
      </c>
      <c r="E92" s="230"/>
      <c r="F92" s="230"/>
      <c r="G92" s="230"/>
      <c r="H92" s="230"/>
      <c r="I92" s="229"/>
      <c r="J92" s="228" t="s">
        <v>2</v>
      </c>
    </row>
    <row r="93" spans="1:10" ht="14.25" customHeight="1" x14ac:dyDescent="0.3">
      <c r="A93" s="224" t="s">
        <v>54</v>
      </c>
      <c r="B93" s="224" t="s">
        <v>55</v>
      </c>
      <c r="C93" s="224" t="s">
        <v>9</v>
      </c>
      <c r="D93" s="227" t="s">
        <v>10</v>
      </c>
      <c r="E93" s="226"/>
      <c r="F93" s="225"/>
      <c r="G93" s="224" t="s">
        <v>353</v>
      </c>
      <c r="H93" s="224" t="s">
        <v>352</v>
      </c>
      <c r="I93" s="223" t="s">
        <v>351</v>
      </c>
      <c r="J93" s="222" t="s">
        <v>56</v>
      </c>
    </row>
    <row r="94" spans="1:10" ht="14.25" customHeight="1" x14ac:dyDescent="0.3">
      <c r="A94" s="220" t="s">
        <v>342</v>
      </c>
      <c r="B94" s="216" t="s">
        <v>357</v>
      </c>
      <c r="C94" s="216" t="s">
        <v>445</v>
      </c>
      <c r="D94" s="219" t="s">
        <v>370</v>
      </c>
      <c r="E94" s="218"/>
      <c r="F94" s="217"/>
      <c r="G94" s="216" t="s">
        <v>338</v>
      </c>
      <c r="H94" s="215">
        <v>0.25443969999999999</v>
      </c>
      <c r="I94" s="214">
        <v>27.22</v>
      </c>
      <c r="J94" s="213">
        <v>6.93</v>
      </c>
    </row>
    <row r="95" spans="1:10" ht="14.25" customHeight="1" x14ac:dyDescent="0.3">
      <c r="A95" s="220" t="s">
        <v>342</v>
      </c>
      <c r="B95" s="216" t="s">
        <v>357</v>
      </c>
      <c r="C95" s="216" t="s">
        <v>340</v>
      </c>
      <c r="D95" s="219" t="s">
        <v>339</v>
      </c>
      <c r="E95" s="218"/>
      <c r="F95" s="217"/>
      <c r="G95" s="216" t="s">
        <v>338</v>
      </c>
      <c r="H95" s="215">
        <v>0.30532759999999998</v>
      </c>
      <c r="I95" s="214">
        <v>21.76</v>
      </c>
      <c r="J95" s="213">
        <v>6.64</v>
      </c>
    </row>
    <row r="96" spans="1:10" ht="14.25" customHeight="1" x14ac:dyDescent="0.3">
      <c r="A96" s="212" t="s">
        <v>337</v>
      </c>
      <c r="B96" s="211"/>
      <c r="C96" s="211"/>
      <c r="D96" s="211"/>
      <c r="E96" s="210"/>
      <c r="F96" s="209">
        <v>4.24</v>
      </c>
      <c r="G96" s="212" t="s">
        <v>336</v>
      </c>
      <c r="H96" s="211"/>
      <c r="I96" s="210"/>
      <c r="J96" s="209">
        <v>13.57</v>
      </c>
    </row>
    <row r="97" spans="1:10" ht="14.25" customHeight="1" x14ac:dyDescent="0.3">
      <c r="A97" s="212" t="s">
        <v>335</v>
      </c>
      <c r="B97" s="211"/>
      <c r="C97" s="211"/>
      <c r="D97" s="211"/>
      <c r="E97" s="210"/>
      <c r="F97" s="209">
        <v>4.74</v>
      </c>
      <c r="G97" s="212" t="s">
        <v>334</v>
      </c>
      <c r="H97" s="211"/>
      <c r="I97" s="210"/>
      <c r="J97" s="209">
        <v>3.05</v>
      </c>
    </row>
    <row r="98" spans="1:10" ht="14.25" customHeight="1" x14ac:dyDescent="0.3">
      <c r="A98" s="212" t="s">
        <v>333</v>
      </c>
      <c r="B98" s="211"/>
      <c r="C98" s="211"/>
      <c r="D98" s="211"/>
      <c r="E98" s="210"/>
      <c r="F98" s="209">
        <v>8.98</v>
      </c>
      <c r="G98" s="212" t="s">
        <v>332</v>
      </c>
      <c r="H98" s="211"/>
      <c r="I98" s="210"/>
      <c r="J98" s="209">
        <v>16.62</v>
      </c>
    </row>
    <row r="99" spans="1:10" ht="14.25" customHeight="1" x14ac:dyDescent="0.3">
      <c r="A99" s="228" t="s">
        <v>220</v>
      </c>
      <c r="B99" s="228" t="s">
        <v>341</v>
      </c>
      <c r="C99" s="228" t="s">
        <v>1385</v>
      </c>
      <c r="D99" s="231" t="s">
        <v>258</v>
      </c>
      <c r="E99" s="230"/>
      <c r="F99" s="230"/>
      <c r="G99" s="230"/>
      <c r="H99" s="230"/>
      <c r="I99" s="229"/>
      <c r="J99" s="228" t="s">
        <v>218</v>
      </c>
    </row>
    <row r="100" spans="1:10" ht="14.25" customHeight="1" x14ac:dyDescent="0.3">
      <c r="A100" s="224" t="s">
        <v>54</v>
      </c>
      <c r="B100" s="224" t="s">
        <v>55</v>
      </c>
      <c r="C100" s="224" t="s">
        <v>9</v>
      </c>
      <c r="D100" s="227" t="s">
        <v>10</v>
      </c>
      <c r="E100" s="226"/>
      <c r="F100" s="225"/>
      <c r="G100" s="224" t="s">
        <v>353</v>
      </c>
      <c r="H100" s="224" t="s">
        <v>352</v>
      </c>
      <c r="I100" s="223" t="s">
        <v>351</v>
      </c>
      <c r="J100" s="222" t="s">
        <v>56</v>
      </c>
    </row>
    <row r="101" spans="1:10" ht="14.25" customHeight="1" x14ac:dyDescent="0.3">
      <c r="A101" s="220" t="s">
        <v>342</v>
      </c>
      <c r="B101" s="216" t="s">
        <v>341</v>
      </c>
      <c r="C101" s="216" t="s">
        <v>340</v>
      </c>
      <c r="D101" s="219" t="s">
        <v>339</v>
      </c>
      <c r="E101" s="218"/>
      <c r="F101" s="217"/>
      <c r="G101" s="216" t="s">
        <v>338</v>
      </c>
      <c r="H101" s="215">
        <v>0.1403684</v>
      </c>
      <c r="I101" s="214">
        <v>21.79</v>
      </c>
      <c r="J101" s="213">
        <v>3.06</v>
      </c>
    </row>
    <row r="102" spans="1:10" ht="14.25" customHeight="1" x14ac:dyDescent="0.3">
      <c r="A102" s="212" t="s">
        <v>337</v>
      </c>
      <c r="B102" s="211"/>
      <c r="C102" s="211"/>
      <c r="D102" s="211"/>
      <c r="E102" s="210"/>
      <c r="F102" s="209">
        <v>0.91</v>
      </c>
      <c r="G102" s="212" t="s">
        <v>336</v>
      </c>
      <c r="H102" s="211"/>
      <c r="I102" s="210"/>
      <c r="J102" s="209">
        <v>3.06</v>
      </c>
    </row>
    <row r="103" spans="1:10" ht="14.25" customHeight="1" x14ac:dyDescent="0.3">
      <c r="A103" s="212" t="s">
        <v>335</v>
      </c>
      <c r="B103" s="211"/>
      <c r="C103" s="211"/>
      <c r="D103" s="211"/>
      <c r="E103" s="210"/>
      <c r="F103" s="209">
        <v>1.01</v>
      </c>
      <c r="G103" s="212" t="s">
        <v>334</v>
      </c>
      <c r="H103" s="211"/>
      <c r="I103" s="210"/>
      <c r="J103" s="209">
        <v>0.69</v>
      </c>
    </row>
    <row r="104" spans="1:10" ht="14.25" customHeight="1" x14ac:dyDescent="0.3">
      <c r="A104" s="212" t="s">
        <v>333</v>
      </c>
      <c r="B104" s="211"/>
      <c r="C104" s="211"/>
      <c r="D104" s="211"/>
      <c r="E104" s="210"/>
      <c r="F104" s="209">
        <v>1.92</v>
      </c>
      <c r="G104" s="212" t="s">
        <v>332</v>
      </c>
      <c r="H104" s="211"/>
      <c r="I104" s="210"/>
      <c r="J104" s="209">
        <v>3.75</v>
      </c>
    </row>
    <row r="105" spans="1:10" ht="22.8" customHeight="1" x14ac:dyDescent="0.3">
      <c r="A105" s="228" t="s">
        <v>153</v>
      </c>
      <c r="B105" s="228" t="s">
        <v>341</v>
      </c>
      <c r="C105" s="228" t="s">
        <v>1384</v>
      </c>
      <c r="D105" s="231" t="s">
        <v>260</v>
      </c>
      <c r="E105" s="230"/>
      <c r="F105" s="230"/>
      <c r="G105" s="230"/>
      <c r="H105" s="230"/>
      <c r="I105" s="229"/>
      <c r="J105" s="228" t="s">
        <v>217</v>
      </c>
    </row>
    <row r="106" spans="1:10" ht="14.25" customHeight="1" x14ac:dyDescent="0.3">
      <c r="A106" s="224" t="s">
        <v>54</v>
      </c>
      <c r="B106" s="224" t="s">
        <v>55</v>
      </c>
      <c r="C106" s="224" t="s">
        <v>9</v>
      </c>
      <c r="D106" s="227" t="s">
        <v>10</v>
      </c>
      <c r="E106" s="226"/>
      <c r="F106" s="225"/>
      <c r="G106" s="224" t="s">
        <v>353</v>
      </c>
      <c r="H106" s="224" t="s">
        <v>352</v>
      </c>
      <c r="I106" s="223" t="s">
        <v>351</v>
      </c>
      <c r="J106" s="222" t="s">
        <v>56</v>
      </c>
    </row>
    <row r="107" spans="1:10" ht="22.8" customHeight="1" x14ac:dyDescent="0.3">
      <c r="A107" s="216" t="s">
        <v>346</v>
      </c>
      <c r="B107" s="216" t="s">
        <v>341</v>
      </c>
      <c r="C107" s="216" t="s">
        <v>491</v>
      </c>
      <c r="D107" s="219" t="s">
        <v>490</v>
      </c>
      <c r="E107" s="218"/>
      <c r="F107" s="217"/>
      <c r="G107" s="216" t="s">
        <v>489</v>
      </c>
      <c r="H107" s="215">
        <v>2.1299999999999999E-2</v>
      </c>
      <c r="I107" s="214">
        <v>8.3000000000000007</v>
      </c>
      <c r="J107" s="213">
        <v>0.18</v>
      </c>
    </row>
    <row r="108" spans="1:10" ht="14.25" customHeight="1" x14ac:dyDescent="0.3">
      <c r="A108" s="216" t="s">
        <v>346</v>
      </c>
      <c r="B108" s="216" t="s">
        <v>341</v>
      </c>
      <c r="C108" s="216" t="s">
        <v>488</v>
      </c>
      <c r="D108" s="219" t="s">
        <v>487</v>
      </c>
      <c r="E108" s="218"/>
      <c r="F108" s="217"/>
      <c r="G108" s="216" t="s">
        <v>3</v>
      </c>
      <c r="H108" s="215">
        <v>2.5</v>
      </c>
      <c r="I108" s="214">
        <v>3.59</v>
      </c>
      <c r="J108" s="213">
        <v>8.9700000000000006</v>
      </c>
    </row>
    <row r="109" spans="1:10" ht="14.25" customHeight="1" x14ac:dyDescent="0.3">
      <c r="A109" s="216" t="s">
        <v>346</v>
      </c>
      <c r="B109" s="216" t="s">
        <v>341</v>
      </c>
      <c r="C109" s="216" t="s">
        <v>1383</v>
      </c>
      <c r="D109" s="219" t="s">
        <v>1382</v>
      </c>
      <c r="E109" s="218"/>
      <c r="F109" s="217"/>
      <c r="G109" s="216" t="s">
        <v>3</v>
      </c>
      <c r="H109" s="215">
        <v>3.125</v>
      </c>
      <c r="I109" s="214">
        <v>5.21</v>
      </c>
      <c r="J109" s="213">
        <v>16.28</v>
      </c>
    </row>
    <row r="110" spans="1:10" ht="14.25" customHeight="1" x14ac:dyDescent="0.3">
      <c r="A110" s="216" t="s">
        <v>346</v>
      </c>
      <c r="B110" s="216" t="s">
        <v>341</v>
      </c>
      <c r="C110" s="216" t="s">
        <v>1314</v>
      </c>
      <c r="D110" s="219" t="s">
        <v>1313</v>
      </c>
      <c r="E110" s="218"/>
      <c r="F110" s="217"/>
      <c r="G110" s="216" t="s">
        <v>343</v>
      </c>
      <c r="H110" s="215">
        <v>0.2994</v>
      </c>
      <c r="I110" s="214">
        <v>17.89</v>
      </c>
      <c r="J110" s="213">
        <v>5.36</v>
      </c>
    </row>
    <row r="111" spans="1:10" ht="14.25" customHeight="1" x14ac:dyDescent="0.3">
      <c r="A111" s="220" t="s">
        <v>342</v>
      </c>
      <c r="B111" s="216" t="s">
        <v>341</v>
      </c>
      <c r="C111" s="216" t="s">
        <v>603</v>
      </c>
      <c r="D111" s="219" t="s">
        <v>602</v>
      </c>
      <c r="E111" s="218"/>
      <c r="F111" s="217"/>
      <c r="G111" s="216" t="s">
        <v>338</v>
      </c>
      <c r="H111" s="215">
        <v>1.580373</v>
      </c>
      <c r="I111" s="214">
        <v>26.91</v>
      </c>
      <c r="J111" s="213">
        <v>42.53</v>
      </c>
    </row>
    <row r="112" spans="1:10" ht="14.25" customHeight="1" x14ac:dyDescent="0.3">
      <c r="A112" s="220" t="s">
        <v>342</v>
      </c>
      <c r="B112" s="216" t="s">
        <v>341</v>
      </c>
      <c r="C112" s="216" t="s">
        <v>445</v>
      </c>
      <c r="D112" s="219" t="s">
        <v>370</v>
      </c>
      <c r="E112" s="218"/>
      <c r="F112" s="217"/>
      <c r="G112" s="216" t="s">
        <v>338</v>
      </c>
      <c r="H112" s="215">
        <v>1.5683701000000001</v>
      </c>
      <c r="I112" s="214">
        <v>27.26</v>
      </c>
      <c r="J112" s="213">
        <v>42.75</v>
      </c>
    </row>
    <row r="113" spans="1:10" ht="14.25" customHeight="1" x14ac:dyDescent="0.3">
      <c r="A113" s="220" t="s">
        <v>342</v>
      </c>
      <c r="B113" s="216" t="s">
        <v>341</v>
      </c>
      <c r="C113" s="216" t="s">
        <v>340</v>
      </c>
      <c r="D113" s="219" t="s">
        <v>339</v>
      </c>
      <c r="E113" s="218"/>
      <c r="F113" s="217"/>
      <c r="G113" s="216" t="s">
        <v>338</v>
      </c>
      <c r="H113" s="215">
        <v>3.4808214999999998</v>
      </c>
      <c r="I113" s="214">
        <v>21.79</v>
      </c>
      <c r="J113" s="213">
        <v>75.849999999999994</v>
      </c>
    </row>
    <row r="114" spans="1:10" ht="22.8" customHeight="1" x14ac:dyDescent="0.3">
      <c r="A114" s="220" t="s">
        <v>342</v>
      </c>
      <c r="B114" s="216" t="s">
        <v>341</v>
      </c>
      <c r="C114" s="216" t="s">
        <v>1091</v>
      </c>
      <c r="D114" s="219" t="s">
        <v>1090</v>
      </c>
      <c r="E114" s="218"/>
      <c r="F114" s="217"/>
      <c r="G114" s="216" t="s">
        <v>217</v>
      </c>
      <c r="H114" s="215">
        <v>1.3</v>
      </c>
      <c r="I114" s="214">
        <v>643.09</v>
      </c>
      <c r="J114" s="213">
        <v>836.02</v>
      </c>
    </row>
    <row r="115" spans="1:10" ht="14.25" customHeight="1" x14ac:dyDescent="0.3">
      <c r="A115" s="212" t="s">
        <v>337</v>
      </c>
      <c r="B115" s="211"/>
      <c r="C115" s="211"/>
      <c r="D115" s="211"/>
      <c r="E115" s="210"/>
      <c r="F115" s="209">
        <v>85.87</v>
      </c>
      <c r="G115" s="212" t="s">
        <v>336</v>
      </c>
      <c r="H115" s="211"/>
      <c r="I115" s="210"/>
      <c r="J115" s="209">
        <v>1027.94</v>
      </c>
    </row>
    <row r="116" spans="1:10" ht="14.25" customHeight="1" x14ac:dyDescent="0.3">
      <c r="A116" s="212" t="s">
        <v>335</v>
      </c>
      <c r="B116" s="211"/>
      <c r="C116" s="211"/>
      <c r="D116" s="211"/>
      <c r="E116" s="210"/>
      <c r="F116" s="209">
        <v>95.8</v>
      </c>
      <c r="G116" s="212" t="s">
        <v>334</v>
      </c>
      <c r="H116" s="211"/>
      <c r="I116" s="210"/>
      <c r="J116" s="209">
        <v>230.98</v>
      </c>
    </row>
    <row r="117" spans="1:10" ht="14.25" customHeight="1" x14ac:dyDescent="0.3">
      <c r="A117" s="212" t="s">
        <v>333</v>
      </c>
      <c r="B117" s="211"/>
      <c r="C117" s="211"/>
      <c r="D117" s="211"/>
      <c r="E117" s="210"/>
      <c r="F117" s="209">
        <v>181.67</v>
      </c>
      <c r="G117" s="212" t="s">
        <v>332</v>
      </c>
      <c r="H117" s="211"/>
      <c r="I117" s="210"/>
      <c r="J117" s="209">
        <v>1258.92</v>
      </c>
    </row>
    <row r="118" spans="1:10" ht="14.25" customHeight="1" x14ac:dyDescent="0.3">
      <c r="A118" s="228" t="s">
        <v>154</v>
      </c>
      <c r="B118" s="228" t="s">
        <v>341</v>
      </c>
      <c r="C118" s="228" t="s">
        <v>1381</v>
      </c>
      <c r="D118" s="231" t="s">
        <v>261</v>
      </c>
      <c r="E118" s="230"/>
      <c r="F118" s="230"/>
      <c r="G118" s="230"/>
      <c r="H118" s="230"/>
      <c r="I118" s="229"/>
      <c r="J118" s="228" t="s">
        <v>3</v>
      </c>
    </row>
    <row r="119" spans="1:10" ht="14.25" customHeight="1" x14ac:dyDescent="0.3">
      <c r="A119" s="224" t="s">
        <v>54</v>
      </c>
      <c r="B119" s="224" t="s">
        <v>55</v>
      </c>
      <c r="C119" s="224" t="s">
        <v>9</v>
      </c>
      <c r="D119" s="227" t="s">
        <v>10</v>
      </c>
      <c r="E119" s="226"/>
      <c r="F119" s="225"/>
      <c r="G119" s="224" t="s">
        <v>353</v>
      </c>
      <c r="H119" s="224" t="s">
        <v>352</v>
      </c>
      <c r="I119" s="223" t="s">
        <v>351</v>
      </c>
      <c r="J119" s="222" t="s">
        <v>56</v>
      </c>
    </row>
    <row r="120" spans="1:10" ht="14.25" customHeight="1" x14ac:dyDescent="0.3">
      <c r="A120" s="216" t="s">
        <v>346</v>
      </c>
      <c r="B120" s="216" t="s">
        <v>341</v>
      </c>
      <c r="C120" s="216" t="s">
        <v>350</v>
      </c>
      <c r="D120" s="219" t="s">
        <v>349</v>
      </c>
      <c r="E120" s="218"/>
      <c r="F120" s="217"/>
      <c r="G120" s="216" t="s">
        <v>217</v>
      </c>
      <c r="H120" s="215">
        <v>6.6E-3</v>
      </c>
      <c r="I120" s="214">
        <v>90</v>
      </c>
      <c r="J120" s="213">
        <v>0.59</v>
      </c>
    </row>
    <row r="121" spans="1:10" ht="22.8" customHeight="1" x14ac:dyDescent="0.3">
      <c r="A121" s="216" t="s">
        <v>346</v>
      </c>
      <c r="B121" s="216" t="s">
        <v>341</v>
      </c>
      <c r="C121" s="216" t="s">
        <v>1377</v>
      </c>
      <c r="D121" s="219" t="s">
        <v>1376</v>
      </c>
      <c r="E121" s="218"/>
      <c r="F121" s="217"/>
      <c r="G121" s="216" t="s">
        <v>217</v>
      </c>
      <c r="H121" s="215">
        <v>5.33E-2</v>
      </c>
      <c r="I121" s="214">
        <v>647.5</v>
      </c>
      <c r="J121" s="213">
        <v>34.51</v>
      </c>
    </row>
    <row r="122" spans="1:10" ht="14.25" customHeight="1" x14ac:dyDescent="0.3">
      <c r="A122" s="220" t="s">
        <v>342</v>
      </c>
      <c r="B122" s="216" t="s">
        <v>341</v>
      </c>
      <c r="C122" s="216" t="s">
        <v>689</v>
      </c>
      <c r="D122" s="219" t="s">
        <v>688</v>
      </c>
      <c r="E122" s="218"/>
      <c r="F122" s="217"/>
      <c r="G122" s="216" t="s">
        <v>338</v>
      </c>
      <c r="H122" s="215">
        <v>9.9199999999999997E-2</v>
      </c>
      <c r="I122" s="214">
        <v>22.16</v>
      </c>
      <c r="J122" s="213">
        <v>2.2000000000000002</v>
      </c>
    </row>
    <row r="123" spans="1:10" ht="14.25" customHeight="1" x14ac:dyDescent="0.3">
      <c r="A123" s="220" t="s">
        <v>342</v>
      </c>
      <c r="B123" s="216" t="s">
        <v>341</v>
      </c>
      <c r="C123" s="216" t="s">
        <v>445</v>
      </c>
      <c r="D123" s="219" t="s">
        <v>370</v>
      </c>
      <c r="E123" s="218"/>
      <c r="F123" s="217"/>
      <c r="G123" s="216" t="s">
        <v>338</v>
      </c>
      <c r="H123" s="215">
        <v>0.21640000000000001</v>
      </c>
      <c r="I123" s="214">
        <v>27.26</v>
      </c>
      <c r="J123" s="213">
        <v>5.9</v>
      </c>
    </row>
    <row r="124" spans="1:10" ht="14.25" customHeight="1" x14ac:dyDescent="0.3">
      <c r="A124" s="220" t="s">
        <v>342</v>
      </c>
      <c r="B124" s="216" t="s">
        <v>341</v>
      </c>
      <c r="C124" s="216" t="s">
        <v>340</v>
      </c>
      <c r="D124" s="219" t="s">
        <v>339</v>
      </c>
      <c r="E124" s="218"/>
      <c r="F124" s="217"/>
      <c r="G124" s="216" t="s">
        <v>338</v>
      </c>
      <c r="H124" s="215">
        <v>0.54300000000000004</v>
      </c>
      <c r="I124" s="214">
        <v>21.79</v>
      </c>
      <c r="J124" s="213">
        <v>11.83</v>
      </c>
    </row>
    <row r="125" spans="1:10" ht="14.25" customHeight="1" x14ac:dyDescent="0.3">
      <c r="A125" s="220" t="s">
        <v>342</v>
      </c>
      <c r="B125" s="216" t="s">
        <v>341</v>
      </c>
      <c r="C125" s="216" t="s">
        <v>1073</v>
      </c>
      <c r="D125" s="219" t="s">
        <v>1072</v>
      </c>
      <c r="E125" s="218"/>
      <c r="F125" s="217"/>
      <c r="G125" s="216" t="s">
        <v>217</v>
      </c>
      <c r="H125" s="215">
        <v>2.2000000000000001E-3</v>
      </c>
      <c r="I125" s="214">
        <v>712.63</v>
      </c>
      <c r="J125" s="213">
        <v>1.57</v>
      </c>
    </row>
    <row r="126" spans="1:10" ht="22.8" customHeight="1" x14ac:dyDescent="0.3">
      <c r="A126" s="220" t="s">
        <v>342</v>
      </c>
      <c r="B126" s="216" t="s">
        <v>341</v>
      </c>
      <c r="C126" s="216" t="s">
        <v>1071</v>
      </c>
      <c r="D126" s="219" t="s">
        <v>1070</v>
      </c>
      <c r="E126" s="218"/>
      <c r="F126" s="217"/>
      <c r="G126" s="216" t="s">
        <v>442</v>
      </c>
      <c r="H126" s="215">
        <v>1.6500000000000001E-2</v>
      </c>
      <c r="I126" s="214">
        <v>19.2</v>
      </c>
      <c r="J126" s="213">
        <v>0.32</v>
      </c>
    </row>
    <row r="127" spans="1:10" ht="22.8" customHeight="1" x14ac:dyDescent="0.3">
      <c r="A127" s="220" t="s">
        <v>342</v>
      </c>
      <c r="B127" s="216" t="s">
        <v>341</v>
      </c>
      <c r="C127" s="216" t="s">
        <v>1062</v>
      </c>
      <c r="D127" s="219" t="s">
        <v>1061</v>
      </c>
      <c r="E127" s="218"/>
      <c r="F127" s="217"/>
      <c r="G127" s="216" t="s">
        <v>439</v>
      </c>
      <c r="H127" s="215">
        <v>8.2699999999999996E-2</v>
      </c>
      <c r="I127" s="214">
        <v>5.17</v>
      </c>
      <c r="J127" s="213">
        <v>0.43</v>
      </c>
    </row>
    <row r="128" spans="1:10" ht="14.25" customHeight="1" x14ac:dyDescent="0.3">
      <c r="A128" s="212" t="s">
        <v>337</v>
      </c>
      <c r="B128" s="211"/>
      <c r="C128" s="211"/>
      <c r="D128" s="211"/>
      <c r="E128" s="210"/>
      <c r="F128" s="209">
        <v>6.22</v>
      </c>
      <c r="G128" s="212" t="s">
        <v>336</v>
      </c>
      <c r="H128" s="211"/>
      <c r="I128" s="210"/>
      <c r="J128" s="209">
        <v>57.35</v>
      </c>
    </row>
    <row r="129" spans="1:10" ht="14.25" customHeight="1" x14ac:dyDescent="0.3">
      <c r="A129" s="212" t="s">
        <v>335</v>
      </c>
      <c r="B129" s="211"/>
      <c r="C129" s="211"/>
      <c r="D129" s="211"/>
      <c r="E129" s="210"/>
      <c r="F129" s="209">
        <v>6.95</v>
      </c>
      <c r="G129" s="212" t="s">
        <v>334</v>
      </c>
      <c r="H129" s="211"/>
      <c r="I129" s="210"/>
      <c r="J129" s="209">
        <v>12.89</v>
      </c>
    </row>
    <row r="130" spans="1:10" ht="14.25" customHeight="1" x14ac:dyDescent="0.3">
      <c r="A130" s="212" t="s">
        <v>333</v>
      </c>
      <c r="B130" s="211"/>
      <c r="C130" s="211"/>
      <c r="D130" s="211"/>
      <c r="E130" s="210"/>
      <c r="F130" s="209">
        <v>13.17</v>
      </c>
      <c r="G130" s="212" t="s">
        <v>332</v>
      </c>
      <c r="H130" s="211"/>
      <c r="I130" s="210"/>
      <c r="J130" s="209">
        <v>70.239999999999995</v>
      </c>
    </row>
    <row r="131" spans="1:10" ht="22.8" customHeight="1" x14ac:dyDescent="0.3">
      <c r="A131" s="228" t="s">
        <v>155</v>
      </c>
      <c r="B131" s="228" t="s">
        <v>341</v>
      </c>
      <c r="C131" s="228" t="s">
        <v>1380</v>
      </c>
      <c r="D131" s="231" t="s">
        <v>262</v>
      </c>
      <c r="E131" s="230"/>
      <c r="F131" s="230"/>
      <c r="G131" s="230"/>
      <c r="H131" s="230"/>
      <c r="I131" s="229"/>
      <c r="J131" s="228" t="s">
        <v>3</v>
      </c>
    </row>
    <row r="132" spans="1:10" ht="14.25" customHeight="1" x14ac:dyDescent="0.3">
      <c r="A132" s="224" t="s">
        <v>54</v>
      </c>
      <c r="B132" s="224" t="s">
        <v>55</v>
      </c>
      <c r="C132" s="224" t="s">
        <v>9</v>
      </c>
      <c r="D132" s="227" t="s">
        <v>10</v>
      </c>
      <c r="E132" s="226"/>
      <c r="F132" s="225"/>
      <c r="G132" s="224" t="s">
        <v>353</v>
      </c>
      <c r="H132" s="224" t="s">
        <v>352</v>
      </c>
      <c r="I132" s="223" t="s">
        <v>351</v>
      </c>
      <c r="J132" s="222" t="s">
        <v>56</v>
      </c>
    </row>
    <row r="133" spans="1:10" ht="14.25" customHeight="1" x14ac:dyDescent="0.3">
      <c r="A133" s="216" t="s">
        <v>346</v>
      </c>
      <c r="B133" s="216" t="s">
        <v>341</v>
      </c>
      <c r="C133" s="216" t="s">
        <v>350</v>
      </c>
      <c r="D133" s="219" t="s">
        <v>349</v>
      </c>
      <c r="E133" s="218"/>
      <c r="F133" s="217"/>
      <c r="G133" s="216" t="s">
        <v>217</v>
      </c>
      <c r="H133" s="215">
        <v>6.6E-3</v>
      </c>
      <c r="I133" s="214">
        <v>90</v>
      </c>
      <c r="J133" s="213">
        <v>0.59</v>
      </c>
    </row>
    <row r="134" spans="1:10" ht="22.8" customHeight="1" x14ac:dyDescent="0.3">
      <c r="A134" s="216" t="s">
        <v>346</v>
      </c>
      <c r="B134" s="216" t="s">
        <v>341</v>
      </c>
      <c r="C134" s="216" t="s">
        <v>1377</v>
      </c>
      <c r="D134" s="219" t="s">
        <v>1376</v>
      </c>
      <c r="E134" s="218"/>
      <c r="F134" s="217"/>
      <c r="G134" s="216" t="s">
        <v>217</v>
      </c>
      <c r="H134" s="215">
        <v>5.33E-2</v>
      </c>
      <c r="I134" s="214">
        <v>647.5</v>
      </c>
      <c r="J134" s="213">
        <v>34.51</v>
      </c>
    </row>
    <row r="135" spans="1:10" ht="14.25" customHeight="1" x14ac:dyDescent="0.3">
      <c r="A135" s="220" t="s">
        <v>342</v>
      </c>
      <c r="B135" s="216" t="s">
        <v>341</v>
      </c>
      <c r="C135" s="216" t="s">
        <v>689</v>
      </c>
      <c r="D135" s="219" t="s">
        <v>688</v>
      </c>
      <c r="E135" s="218"/>
      <c r="F135" s="217"/>
      <c r="G135" s="216" t="s">
        <v>338</v>
      </c>
      <c r="H135" s="215">
        <v>0.1507</v>
      </c>
      <c r="I135" s="214">
        <v>22.16</v>
      </c>
      <c r="J135" s="213">
        <v>3.34</v>
      </c>
    </row>
    <row r="136" spans="1:10" ht="14.25" customHeight="1" x14ac:dyDescent="0.3">
      <c r="A136" s="220" t="s">
        <v>342</v>
      </c>
      <c r="B136" s="216" t="s">
        <v>341</v>
      </c>
      <c r="C136" s="216" t="s">
        <v>445</v>
      </c>
      <c r="D136" s="219" t="s">
        <v>370</v>
      </c>
      <c r="E136" s="218"/>
      <c r="F136" s="217"/>
      <c r="G136" s="216" t="s">
        <v>338</v>
      </c>
      <c r="H136" s="215">
        <v>0.35299999999999998</v>
      </c>
      <c r="I136" s="214">
        <v>27.26</v>
      </c>
      <c r="J136" s="213">
        <v>9.6199999999999992</v>
      </c>
    </row>
    <row r="137" spans="1:10" ht="14.25" customHeight="1" x14ac:dyDescent="0.3">
      <c r="A137" s="220" t="s">
        <v>342</v>
      </c>
      <c r="B137" s="216" t="s">
        <v>341</v>
      </c>
      <c r="C137" s="216" t="s">
        <v>340</v>
      </c>
      <c r="D137" s="219" t="s">
        <v>339</v>
      </c>
      <c r="E137" s="218"/>
      <c r="F137" s="217"/>
      <c r="G137" s="216" t="s">
        <v>338</v>
      </c>
      <c r="H137" s="215">
        <v>0.53580000000000005</v>
      </c>
      <c r="I137" s="214">
        <v>21.79</v>
      </c>
      <c r="J137" s="213">
        <v>11.68</v>
      </c>
    </row>
    <row r="138" spans="1:10" ht="14.25" customHeight="1" x14ac:dyDescent="0.3">
      <c r="A138" s="220" t="s">
        <v>342</v>
      </c>
      <c r="B138" s="216" t="s">
        <v>341</v>
      </c>
      <c r="C138" s="216" t="s">
        <v>1073</v>
      </c>
      <c r="D138" s="219" t="s">
        <v>1072</v>
      </c>
      <c r="E138" s="218"/>
      <c r="F138" s="217"/>
      <c r="G138" s="216" t="s">
        <v>217</v>
      </c>
      <c r="H138" s="215">
        <v>2.2000000000000001E-3</v>
      </c>
      <c r="I138" s="214">
        <v>712.63</v>
      </c>
      <c r="J138" s="213">
        <v>1.57</v>
      </c>
    </row>
    <row r="139" spans="1:10" ht="22.8" customHeight="1" x14ac:dyDescent="0.3">
      <c r="A139" s="220" t="s">
        <v>342</v>
      </c>
      <c r="B139" s="216" t="s">
        <v>341</v>
      </c>
      <c r="C139" s="216" t="s">
        <v>1071</v>
      </c>
      <c r="D139" s="219" t="s">
        <v>1070</v>
      </c>
      <c r="E139" s="218"/>
      <c r="F139" s="217"/>
      <c r="G139" s="216" t="s">
        <v>442</v>
      </c>
      <c r="H139" s="215">
        <v>2.5100000000000001E-2</v>
      </c>
      <c r="I139" s="214">
        <v>19.2</v>
      </c>
      <c r="J139" s="213">
        <v>0.48</v>
      </c>
    </row>
    <row r="140" spans="1:10" ht="22.8" customHeight="1" x14ac:dyDescent="0.3">
      <c r="A140" s="220" t="s">
        <v>342</v>
      </c>
      <c r="B140" s="216" t="s">
        <v>341</v>
      </c>
      <c r="C140" s="216" t="s">
        <v>1062</v>
      </c>
      <c r="D140" s="219" t="s">
        <v>1061</v>
      </c>
      <c r="E140" s="218"/>
      <c r="F140" s="217"/>
      <c r="G140" s="216" t="s">
        <v>439</v>
      </c>
      <c r="H140" s="215">
        <v>0.12559999999999999</v>
      </c>
      <c r="I140" s="214">
        <v>5.17</v>
      </c>
      <c r="J140" s="213">
        <v>0.65</v>
      </c>
    </row>
    <row r="141" spans="1:10" ht="14.25" customHeight="1" x14ac:dyDescent="0.3">
      <c r="A141" s="212" t="s">
        <v>337</v>
      </c>
      <c r="B141" s="211"/>
      <c r="C141" s="211"/>
      <c r="D141" s="211"/>
      <c r="E141" s="210"/>
      <c r="F141" s="209">
        <v>7.74</v>
      </c>
      <c r="G141" s="212" t="s">
        <v>336</v>
      </c>
      <c r="H141" s="211"/>
      <c r="I141" s="210"/>
      <c r="J141" s="209">
        <v>62.44</v>
      </c>
    </row>
    <row r="142" spans="1:10" ht="14.25" customHeight="1" x14ac:dyDescent="0.3">
      <c r="A142" s="212" t="s">
        <v>335</v>
      </c>
      <c r="B142" s="211"/>
      <c r="C142" s="211"/>
      <c r="D142" s="211"/>
      <c r="E142" s="210"/>
      <c r="F142" s="209">
        <v>8.65</v>
      </c>
      <c r="G142" s="212" t="s">
        <v>334</v>
      </c>
      <c r="H142" s="211"/>
      <c r="I142" s="210"/>
      <c r="J142" s="209">
        <v>14.03</v>
      </c>
    </row>
    <row r="143" spans="1:10" ht="14.25" customHeight="1" x14ac:dyDescent="0.3">
      <c r="A143" s="212" t="s">
        <v>333</v>
      </c>
      <c r="B143" s="211"/>
      <c r="C143" s="211"/>
      <c r="D143" s="211"/>
      <c r="E143" s="210"/>
      <c r="F143" s="209">
        <v>16.39</v>
      </c>
      <c r="G143" s="212" t="s">
        <v>332</v>
      </c>
      <c r="H143" s="211"/>
      <c r="I143" s="210"/>
      <c r="J143" s="209">
        <v>76.47</v>
      </c>
    </row>
    <row r="144" spans="1:10" ht="22.8" customHeight="1" x14ac:dyDescent="0.3">
      <c r="A144" s="228" t="s">
        <v>156</v>
      </c>
      <c r="B144" s="228" t="s">
        <v>341</v>
      </c>
      <c r="C144" s="228" t="s">
        <v>1379</v>
      </c>
      <c r="D144" s="231" t="s">
        <v>263</v>
      </c>
      <c r="E144" s="230"/>
      <c r="F144" s="230"/>
      <c r="G144" s="230"/>
      <c r="H144" s="230"/>
      <c r="I144" s="229"/>
      <c r="J144" s="228" t="s">
        <v>3</v>
      </c>
    </row>
    <row r="145" spans="1:10" ht="14.25" customHeight="1" x14ac:dyDescent="0.3">
      <c r="A145" s="224" t="s">
        <v>54</v>
      </c>
      <c r="B145" s="224" t="s">
        <v>55</v>
      </c>
      <c r="C145" s="224" t="s">
        <v>9</v>
      </c>
      <c r="D145" s="227" t="s">
        <v>10</v>
      </c>
      <c r="E145" s="226"/>
      <c r="F145" s="225"/>
      <c r="G145" s="224" t="s">
        <v>353</v>
      </c>
      <c r="H145" s="224" t="s">
        <v>352</v>
      </c>
      <c r="I145" s="223" t="s">
        <v>351</v>
      </c>
      <c r="J145" s="222" t="s">
        <v>56</v>
      </c>
    </row>
    <row r="146" spans="1:10" ht="14.25" customHeight="1" x14ac:dyDescent="0.3">
      <c r="A146" s="216" t="s">
        <v>346</v>
      </c>
      <c r="B146" s="216" t="s">
        <v>341</v>
      </c>
      <c r="C146" s="216" t="s">
        <v>350</v>
      </c>
      <c r="D146" s="219" t="s">
        <v>349</v>
      </c>
      <c r="E146" s="218"/>
      <c r="F146" s="217"/>
      <c r="G146" s="216" t="s">
        <v>217</v>
      </c>
      <c r="H146" s="215">
        <v>1.49E-2</v>
      </c>
      <c r="I146" s="214">
        <v>90</v>
      </c>
      <c r="J146" s="213">
        <v>1.34</v>
      </c>
    </row>
    <row r="147" spans="1:10" ht="10.050000000000001" customHeight="1" x14ac:dyDescent="0.3"/>
    <row r="148" spans="1:10" ht="11.25" customHeight="1" x14ac:dyDescent="0.3">
      <c r="A148" s="208" t="s">
        <v>331</v>
      </c>
      <c r="B148" s="208"/>
      <c r="C148" s="208"/>
      <c r="D148" s="208"/>
      <c r="E148" s="208"/>
      <c r="F148" s="208"/>
      <c r="G148" s="208"/>
      <c r="H148" s="208"/>
      <c r="I148" s="208"/>
      <c r="J148" s="208"/>
    </row>
    <row r="149" spans="1:10" ht="11.25" customHeight="1" x14ac:dyDescent="0.3">
      <c r="A149" s="208" t="s">
        <v>330</v>
      </c>
      <c r="B149" s="208"/>
      <c r="C149" s="208"/>
      <c r="D149" s="208"/>
      <c r="E149" s="208"/>
      <c r="F149" s="208"/>
      <c r="G149" s="208"/>
      <c r="H149" s="208"/>
      <c r="I149" s="208"/>
      <c r="J149" s="208"/>
    </row>
    <row r="150" spans="1:10" ht="11.25" customHeight="1" x14ac:dyDescent="0.3">
      <c r="A150" s="208" t="s">
        <v>329</v>
      </c>
      <c r="B150" s="208"/>
      <c r="C150" s="208"/>
      <c r="D150" s="208"/>
      <c r="E150" s="208"/>
      <c r="F150" s="208"/>
      <c r="G150" s="208"/>
      <c r="H150" s="208"/>
      <c r="I150" s="208"/>
      <c r="J150" s="208"/>
    </row>
    <row r="151" spans="1:10" ht="70.95" customHeight="1" x14ac:dyDescent="0.3"/>
    <row r="152" spans="1:10" ht="14.25" customHeight="1" x14ac:dyDescent="0.3">
      <c r="A152" s="256" t="s">
        <v>395</v>
      </c>
      <c r="B152" s="255"/>
      <c r="C152" s="255"/>
      <c r="D152" s="255"/>
      <c r="E152" s="255"/>
      <c r="F152" s="255"/>
      <c r="G152" s="255"/>
      <c r="H152" s="255"/>
      <c r="I152" s="255"/>
      <c r="J152" s="254"/>
    </row>
    <row r="153" spans="1:10" ht="14.25" customHeight="1" x14ac:dyDescent="0.3">
      <c r="A153" s="253" t="s">
        <v>394</v>
      </c>
      <c r="B153" s="251" t="s">
        <v>57</v>
      </c>
      <c r="C153" s="250"/>
      <c r="D153" s="250"/>
      <c r="E153" s="250"/>
      <c r="F153" s="250"/>
      <c r="G153" s="250"/>
      <c r="H153" s="249"/>
      <c r="I153" s="233" t="s">
        <v>393</v>
      </c>
      <c r="J153" s="216" t="s">
        <v>1378</v>
      </c>
    </row>
    <row r="154" spans="1:10" ht="14.25" customHeight="1" x14ac:dyDescent="0.3">
      <c r="A154" s="253" t="s">
        <v>61</v>
      </c>
      <c r="B154" s="251" t="s">
        <v>65</v>
      </c>
      <c r="C154" s="250"/>
      <c r="D154" s="250"/>
      <c r="E154" s="250"/>
      <c r="F154" s="250"/>
      <c r="G154" s="250"/>
      <c r="H154" s="249"/>
      <c r="I154" s="233" t="s">
        <v>391</v>
      </c>
      <c r="J154" s="216" t="s">
        <v>390</v>
      </c>
    </row>
    <row r="155" spans="1:10" ht="14.25" customHeight="1" x14ac:dyDescent="0.3">
      <c r="A155" s="252" t="s">
        <v>389</v>
      </c>
      <c r="B155" s="251" t="s">
        <v>209</v>
      </c>
      <c r="C155" s="250"/>
      <c r="D155" s="250"/>
      <c r="E155" s="250"/>
      <c r="F155" s="250"/>
      <c r="G155" s="250"/>
      <c r="H155" s="249"/>
      <c r="I155" s="240" t="s">
        <v>388</v>
      </c>
      <c r="J155" s="239"/>
    </row>
    <row r="156" spans="1:10" ht="14.25" customHeight="1" x14ac:dyDescent="0.3">
      <c r="A156" s="248" t="s">
        <v>387</v>
      </c>
      <c r="B156" s="247" t="s">
        <v>386</v>
      </c>
      <c r="C156" s="246"/>
      <c r="D156" s="246"/>
      <c r="E156" s="246"/>
      <c r="F156" s="246"/>
      <c r="G156" s="246"/>
      <c r="H156" s="245"/>
      <c r="I156" s="233" t="s">
        <v>385</v>
      </c>
      <c r="J156" s="216" t="s">
        <v>384</v>
      </c>
    </row>
    <row r="157" spans="1:10" ht="14.25" customHeight="1" x14ac:dyDescent="0.3">
      <c r="A157" s="238"/>
      <c r="B157" s="243"/>
      <c r="C157" s="242"/>
      <c r="D157" s="242"/>
      <c r="E157" s="242"/>
      <c r="F157" s="242"/>
      <c r="G157" s="242"/>
      <c r="H157" s="241"/>
      <c r="I157" s="244" t="s">
        <v>383</v>
      </c>
      <c r="J157" s="216" t="s">
        <v>382</v>
      </c>
    </row>
    <row r="158" spans="1:10" ht="14.25" customHeight="1" x14ac:dyDescent="0.3">
      <c r="A158" s="238"/>
      <c r="B158" s="243"/>
      <c r="C158" s="242"/>
      <c r="D158" s="242"/>
      <c r="E158" s="242"/>
      <c r="F158" s="242"/>
      <c r="G158" s="242"/>
      <c r="H158" s="241"/>
      <c r="I158" s="240" t="s">
        <v>7</v>
      </c>
      <c r="J158" s="239"/>
    </row>
    <row r="159" spans="1:10" ht="14.25" customHeight="1" x14ac:dyDescent="0.3">
      <c r="A159" s="238"/>
      <c r="B159" s="237"/>
      <c r="C159" s="236"/>
      <c r="D159" s="236"/>
      <c r="E159" s="236"/>
      <c r="F159" s="236"/>
      <c r="G159" s="236"/>
      <c r="H159" s="235"/>
      <c r="I159" s="233" t="s">
        <v>381</v>
      </c>
      <c r="J159" s="216" t="s">
        <v>380</v>
      </c>
    </row>
    <row r="160" spans="1:10" ht="14.25" customHeight="1" x14ac:dyDescent="0.3">
      <c r="A160" s="234"/>
      <c r="B160" s="219" t="s">
        <v>378</v>
      </c>
      <c r="C160" s="218"/>
      <c r="D160" s="217"/>
      <c r="E160" s="219" t="s">
        <v>320</v>
      </c>
      <c r="F160" s="218"/>
      <c r="G160" s="218"/>
      <c r="H160" s="217"/>
      <c r="I160" s="233" t="s">
        <v>379</v>
      </c>
      <c r="J160" s="216" t="s">
        <v>378</v>
      </c>
    </row>
    <row r="161" spans="1:10" ht="14.25" customHeight="1" x14ac:dyDescent="0.3">
      <c r="A161" s="233" t="s">
        <v>377</v>
      </c>
      <c r="B161" s="219" t="s">
        <v>376</v>
      </c>
      <c r="C161" s="218"/>
      <c r="D161" s="218"/>
      <c r="E161" s="218"/>
      <c r="F161" s="218"/>
      <c r="G161" s="218"/>
      <c r="H161" s="218"/>
      <c r="I161" s="218"/>
      <c r="J161" s="217"/>
    </row>
    <row r="162" spans="1:10" ht="22.8" customHeight="1" x14ac:dyDescent="0.3">
      <c r="A162" s="216" t="s">
        <v>346</v>
      </c>
      <c r="B162" s="216" t="s">
        <v>341</v>
      </c>
      <c r="C162" s="216" t="s">
        <v>1377</v>
      </c>
      <c r="D162" s="219" t="s">
        <v>1376</v>
      </c>
      <c r="E162" s="218"/>
      <c r="F162" s="217"/>
      <c r="G162" s="216" t="s">
        <v>217</v>
      </c>
      <c r="H162" s="215">
        <v>6.7299999999999999E-2</v>
      </c>
      <c r="I162" s="214">
        <v>647.5</v>
      </c>
      <c r="J162" s="213">
        <v>43.58</v>
      </c>
    </row>
    <row r="163" spans="1:10" ht="14.25" customHeight="1" x14ac:dyDescent="0.3">
      <c r="A163" s="220" t="s">
        <v>342</v>
      </c>
      <c r="B163" s="216" t="s">
        <v>341</v>
      </c>
      <c r="C163" s="216" t="s">
        <v>689</v>
      </c>
      <c r="D163" s="219" t="s">
        <v>688</v>
      </c>
      <c r="E163" s="218"/>
      <c r="F163" s="217"/>
      <c r="G163" s="216" t="s">
        <v>338</v>
      </c>
      <c r="H163" s="215">
        <v>0.10934000000000001</v>
      </c>
      <c r="I163" s="214">
        <v>22.16</v>
      </c>
      <c r="J163" s="213">
        <v>2.42</v>
      </c>
    </row>
    <row r="164" spans="1:10" ht="14.25" customHeight="1" x14ac:dyDescent="0.3">
      <c r="A164" s="220" t="s">
        <v>342</v>
      </c>
      <c r="B164" s="216" t="s">
        <v>341</v>
      </c>
      <c r="C164" s="216" t="s">
        <v>445</v>
      </c>
      <c r="D164" s="219" t="s">
        <v>370</v>
      </c>
      <c r="E164" s="218"/>
      <c r="F164" s="217"/>
      <c r="G164" s="216" t="s">
        <v>338</v>
      </c>
      <c r="H164" s="215">
        <v>0.2265828</v>
      </c>
      <c r="I164" s="214">
        <v>27.26</v>
      </c>
      <c r="J164" s="213">
        <v>6.18</v>
      </c>
    </row>
    <row r="165" spans="1:10" ht="14.25" customHeight="1" x14ac:dyDescent="0.3">
      <c r="A165" s="220" t="s">
        <v>342</v>
      </c>
      <c r="B165" s="216" t="s">
        <v>341</v>
      </c>
      <c r="C165" s="216" t="s">
        <v>340</v>
      </c>
      <c r="D165" s="219" t="s">
        <v>339</v>
      </c>
      <c r="E165" s="218"/>
      <c r="F165" s="217"/>
      <c r="G165" s="216" t="s">
        <v>338</v>
      </c>
      <c r="H165" s="215">
        <v>0.60322050000000005</v>
      </c>
      <c r="I165" s="214">
        <v>21.79</v>
      </c>
      <c r="J165" s="213">
        <v>13.14</v>
      </c>
    </row>
    <row r="166" spans="1:10" ht="14.25" customHeight="1" x14ac:dyDescent="0.3">
      <c r="A166" s="220" t="s">
        <v>342</v>
      </c>
      <c r="B166" s="216" t="s">
        <v>341</v>
      </c>
      <c r="C166" s="216" t="s">
        <v>1073</v>
      </c>
      <c r="D166" s="219" t="s">
        <v>1072</v>
      </c>
      <c r="E166" s="218"/>
      <c r="F166" s="217"/>
      <c r="G166" s="216" t="s">
        <v>217</v>
      </c>
      <c r="H166" s="215">
        <v>3.3E-3</v>
      </c>
      <c r="I166" s="214">
        <v>712.63</v>
      </c>
      <c r="J166" s="213">
        <v>2.35</v>
      </c>
    </row>
    <row r="167" spans="1:10" ht="22.8" customHeight="1" x14ac:dyDescent="0.3">
      <c r="A167" s="220" t="s">
        <v>342</v>
      </c>
      <c r="B167" s="216" t="s">
        <v>341</v>
      </c>
      <c r="C167" s="216" t="s">
        <v>1071</v>
      </c>
      <c r="D167" s="219" t="s">
        <v>1070</v>
      </c>
      <c r="E167" s="218"/>
      <c r="F167" s="217"/>
      <c r="G167" s="216" t="s">
        <v>442</v>
      </c>
      <c r="H167" s="215">
        <v>1.8200000000000001E-2</v>
      </c>
      <c r="I167" s="214">
        <v>19.2</v>
      </c>
      <c r="J167" s="213">
        <v>0.35</v>
      </c>
    </row>
    <row r="168" spans="1:10" ht="22.8" customHeight="1" x14ac:dyDescent="0.3">
      <c r="A168" s="220" t="s">
        <v>342</v>
      </c>
      <c r="B168" s="216" t="s">
        <v>341</v>
      </c>
      <c r="C168" s="216" t="s">
        <v>1062</v>
      </c>
      <c r="D168" s="219" t="s">
        <v>1061</v>
      </c>
      <c r="E168" s="218"/>
      <c r="F168" s="217"/>
      <c r="G168" s="216" t="s">
        <v>439</v>
      </c>
      <c r="H168" s="215">
        <v>9.11E-2</v>
      </c>
      <c r="I168" s="214">
        <v>5.17</v>
      </c>
      <c r="J168" s="213">
        <v>0.47</v>
      </c>
    </row>
    <row r="169" spans="1:10" ht="14.25" customHeight="1" x14ac:dyDescent="0.3">
      <c r="A169" s="212" t="s">
        <v>337</v>
      </c>
      <c r="B169" s="211"/>
      <c r="C169" s="211"/>
      <c r="D169" s="211"/>
      <c r="E169" s="210"/>
      <c r="F169" s="209">
        <v>6.83</v>
      </c>
      <c r="G169" s="212" t="s">
        <v>336</v>
      </c>
      <c r="H169" s="211"/>
      <c r="I169" s="210"/>
      <c r="J169" s="209">
        <v>69.83</v>
      </c>
    </row>
    <row r="170" spans="1:10" ht="14.25" customHeight="1" x14ac:dyDescent="0.3">
      <c r="A170" s="212" t="s">
        <v>335</v>
      </c>
      <c r="B170" s="211"/>
      <c r="C170" s="211"/>
      <c r="D170" s="211"/>
      <c r="E170" s="210"/>
      <c r="F170" s="209">
        <v>7.62</v>
      </c>
      <c r="G170" s="212" t="s">
        <v>334</v>
      </c>
      <c r="H170" s="211"/>
      <c r="I170" s="210"/>
      <c r="J170" s="209">
        <v>15.69</v>
      </c>
    </row>
    <row r="171" spans="1:10" ht="14.25" customHeight="1" x14ac:dyDescent="0.3">
      <c r="A171" s="212" t="s">
        <v>333</v>
      </c>
      <c r="B171" s="211"/>
      <c r="C171" s="211"/>
      <c r="D171" s="211"/>
      <c r="E171" s="210"/>
      <c r="F171" s="209">
        <v>14.45</v>
      </c>
      <c r="G171" s="212" t="s">
        <v>332</v>
      </c>
      <c r="H171" s="211"/>
      <c r="I171" s="210"/>
      <c r="J171" s="209">
        <v>85.52</v>
      </c>
    </row>
    <row r="172" spans="1:10" ht="22.8" customHeight="1" x14ac:dyDescent="0.3">
      <c r="A172" s="228" t="s">
        <v>221</v>
      </c>
      <c r="B172" s="228" t="s">
        <v>938</v>
      </c>
      <c r="C172" s="228" t="s">
        <v>1375</v>
      </c>
      <c r="D172" s="231" t="s">
        <v>264</v>
      </c>
      <c r="E172" s="230"/>
      <c r="F172" s="230"/>
      <c r="G172" s="230"/>
      <c r="H172" s="230"/>
      <c r="I172" s="229"/>
      <c r="J172" s="228" t="s">
        <v>218</v>
      </c>
    </row>
    <row r="173" spans="1:10" ht="14.25" customHeight="1" x14ac:dyDescent="0.3">
      <c r="A173" s="224" t="s">
        <v>54</v>
      </c>
      <c r="B173" s="224" t="s">
        <v>55</v>
      </c>
      <c r="C173" s="224" t="s">
        <v>9</v>
      </c>
      <c r="D173" s="227" t="s">
        <v>10</v>
      </c>
      <c r="E173" s="226"/>
      <c r="F173" s="225"/>
      <c r="G173" s="224" t="s">
        <v>353</v>
      </c>
      <c r="H173" s="224" t="s">
        <v>352</v>
      </c>
      <c r="I173" s="223" t="s">
        <v>351</v>
      </c>
      <c r="J173" s="222" t="s">
        <v>56</v>
      </c>
    </row>
    <row r="174" spans="1:10" ht="14.25" customHeight="1" x14ac:dyDescent="0.3">
      <c r="A174" s="216" t="s">
        <v>346</v>
      </c>
      <c r="B174" s="216" t="s">
        <v>357</v>
      </c>
      <c r="C174" s="216" t="s">
        <v>367</v>
      </c>
      <c r="D174" s="219" t="s">
        <v>366</v>
      </c>
      <c r="E174" s="218"/>
      <c r="F174" s="217"/>
      <c r="G174" s="216" t="s">
        <v>217</v>
      </c>
      <c r="H174" s="215">
        <v>0.05</v>
      </c>
      <c r="I174" s="214">
        <v>91.17</v>
      </c>
      <c r="J174" s="213">
        <v>4.5599999999999996</v>
      </c>
    </row>
    <row r="175" spans="1:10" ht="14.25" customHeight="1" x14ac:dyDescent="0.3">
      <c r="A175" s="216" t="s">
        <v>346</v>
      </c>
      <c r="B175" s="216" t="s">
        <v>357</v>
      </c>
      <c r="C175" s="216" t="s">
        <v>365</v>
      </c>
      <c r="D175" s="219" t="s">
        <v>364</v>
      </c>
      <c r="E175" s="218"/>
      <c r="F175" s="217"/>
      <c r="G175" s="216" t="s">
        <v>363</v>
      </c>
      <c r="H175" s="215">
        <v>0.23</v>
      </c>
      <c r="I175" s="214">
        <v>45.75</v>
      </c>
      <c r="J175" s="213">
        <v>10.52</v>
      </c>
    </row>
    <row r="176" spans="1:10" ht="14.25" customHeight="1" x14ac:dyDescent="0.3">
      <c r="A176" s="220" t="s">
        <v>342</v>
      </c>
      <c r="B176" s="216" t="s">
        <v>357</v>
      </c>
      <c r="C176" s="216" t="s">
        <v>445</v>
      </c>
      <c r="D176" s="219" t="s">
        <v>370</v>
      </c>
      <c r="E176" s="218"/>
      <c r="F176" s="217"/>
      <c r="G176" s="216" t="s">
        <v>338</v>
      </c>
      <c r="H176" s="215">
        <v>2.1071846000000001</v>
      </c>
      <c r="I176" s="214">
        <v>27.22</v>
      </c>
      <c r="J176" s="213">
        <v>57.36</v>
      </c>
    </row>
    <row r="177" spans="1:10" ht="14.25" customHeight="1" x14ac:dyDescent="0.3">
      <c r="A177" s="220" t="s">
        <v>342</v>
      </c>
      <c r="B177" s="216" t="s">
        <v>357</v>
      </c>
      <c r="C177" s="216" t="s">
        <v>340</v>
      </c>
      <c r="D177" s="219" t="s">
        <v>339</v>
      </c>
      <c r="E177" s="218"/>
      <c r="F177" s="217"/>
      <c r="G177" s="216" t="s">
        <v>338</v>
      </c>
      <c r="H177" s="215">
        <v>2.1071846000000001</v>
      </c>
      <c r="I177" s="214">
        <v>21.76</v>
      </c>
      <c r="J177" s="213">
        <v>45.85</v>
      </c>
    </row>
    <row r="178" spans="1:10" ht="32.700000000000003" customHeight="1" x14ac:dyDescent="0.3">
      <c r="A178" s="220" t="s">
        <v>342</v>
      </c>
      <c r="B178" s="216" t="s">
        <v>616</v>
      </c>
      <c r="C178" s="216" t="s">
        <v>1047</v>
      </c>
      <c r="D178" s="219" t="s">
        <v>1046</v>
      </c>
      <c r="E178" s="218"/>
      <c r="F178" s="217"/>
      <c r="G178" s="216" t="s">
        <v>218</v>
      </c>
      <c r="H178" s="215">
        <v>1.1000000000000001</v>
      </c>
      <c r="I178" s="214">
        <v>124.46</v>
      </c>
      <c r="J178" s="213">
        <v>136.91</v>
      </c>
    </row>
    <row r="179" spans="1:10" ht="14.25" customHeight="1" x14ac:dyDescent="0.3">
      <c r="A179" s="212" t="s">
        <v>337</v>
      </c>
      <c r="B179" s="211"/>
      <c r="C179" s="211"/>
      <c r="D179" s="211"/>
      <c r="E179" s="210"/>
      <c r="F179" s="209">
        <v>45.87</v>
      </c>
      <c r="G179" s="212" t="s">
        <v>336</v>
      </c>
      <c r="H179" s="211"/>
      <c r="I179" s="210"/>
      <c r="J179" s="209">
        <v>255.2</v>
      </c>
    </row>
    <row r="180" spans="1:10" ht="14.25" customHeight="1" x14ac:dyDescent="0.3">
      <c r="A180" s="212" t="s">
        <v>335</v>
      </c>
      <c r="B180" s="211"/>
      <c r="C180" s="211"/>
      <c r="D180" s="211"/>
      <c r="E180" s="210"/>
      <c r="F180" s="209">
        <v>51.17</v>
      </c>
      <c r="G180" s="212" t="s">
        <v>334</v>
      </c>
      <c r="H180" s="211"/>
      <c r="I180" s="210"/>
      <c r="J180" s="209">
        <v>57.34</v>
      </c>
    </row>
    <row r="181" spans="1:10" ht="14.25" customHeight="1" x14ac:dyDescent="0.3">
      <c r="A181" s="212" t="s">
        <v>333</v>
      </c>
      <c r="B181" s="211"/>
      <c r="C181" s="211"/>
      <c r="D181" s="211"/>
      <c r="E181" s="210"/>
      <c r="F181" s="209">
        <v>97.04</v>
      </c>
      <c r="G181" s="212" t="s">
        <v>332</v>
      </c>
      <c r="H181" s="211"/>
      <c r="I181" s="210"/>
      <c r="J181" s="209">
        <v>312.54000000000002</v>
      </c>
    </row>
    <row r="182" spans="1:10" ht="14.25" customHeight="1" x14ac:dyDescent="0.3">
      <c r="A182" s="228" t="s">
        <v>158</v>
      </c>
      <c r="B182" s="228" t="s">
        <v>938</v>
      </c>
      <c r="C182" s="228" t="s">
        <v>1374</v>
      </c>
      <c r="D182" s="231" t="s">
        <v>1373</v>
      </c>
      <c r="E182" s="230"/>
      <c r="F182" s="230"/>
      <c r="G182" s="230"/>
      <c r="H182" s="230"/>
      <c r="I182" s="229"/>
      <c r="J182" s="228" t="s">
        <v>149</v>
      </c>
    </row>
    <row r="183" spans="1:10" ht="14.25" customHeight="1" x14ac:dyDescent="0.3">
      <c r="A183" s="224" t="s">
        <v>54</v>
      </c>
      <c r="B183" s="224" t="s">
        <v>55</v>
      </c>
      <c r="C183" s="224" t="s">
        <v>9</v>
      </c>
      <c r="D183" s="227" t="s">
        <v>10</v>
      </c>
      <c r="E183" s="226"/>
      <c r="F183" s="225"/>
      <c r="G183" s="224" t="s">
        <v>353</v>
      </c>
      <c r="H183" s="224" t="s">
        <v>352</v>
      </c>
      <c r="I183" s="223" t="s">
        <v>351</v>
      </c>
      <c r="J183" s="222" t="s">
        <v>56</v>
      </c>
    </row>
    <row r="184" spans="1:10" ht="14.25" customHeight="1" x14ac:dyDescent="0.3">
      <c r="A184" s="216" t="s">
        <v>346</v>
      </c>
      <c r="B184" s="216" t="s">
        <v>341</v>
      </c>
      <c r="C184" s="216" t="s">
        <v>1372</v>
      </c>
      <c r="D184" s="219" t="s">
        <v>1371</v>
      </c>
      <c r="E184" s="218"/>
      <c r="F184" s="217"/>
      <c r="G184" s="216" t="s">
        <v>217</v>
      </c>
      <c r="H184" s="215">
        <v>0.04</v>
      </c>
      <c r="I184" s="214">
        <v>197.14</v>
      </c>
      <c r="J184" s="213">
        <v>7.89</v>
      </c>
    </row>
    <row r="185" spans="1:10" ht="14.25" customHeight="1" x14ac:dyDescent="0.3">
      <c r="A185" s="220" t="s">
        <v>342</v>
      </c>
      <c r="B185" s="216" t="s">
        <v>341</v>
      </c>
      <c r="C185" s="216" t="s">
        <v>340</v>
      </c>
      <c r="D185" s="219" t="s">
        <v>339</v>
      </c>
      <c r="E185" s="218"/>
      <c r="F185" s="217"/>
      <c r="G185" s="216" t="s">
        <v>338</v>
      </c>
      <c r="H185" s="215">
        <v>0.17936479999999999</v>
      </c>
      <c r="I185" s="214">
        <v>21.79</v>
      </c>
      <c r="J185" s="213">
        <v>3.91</v>
      </c>
    </row>
    <row r="186" spans="1:10" ht="14.25" customHeight="1" x14ac:dyDescent="0.3">
      <c r="A186" s="220" t="s">
        <v>342</v>
      </c>
      <c r="B186" s="216" t="s">
        <v>341</v>
      </c>
      <c r="C186" s="216" t="s">
        <v>964</v>
      </c>
      <c r="D186" s="219" t="s">
        <v>963</v>
      </c>
      <c r="E186" s="218"/>
      <c r="F186" s="217"/>
      <c r="G186" s="216" t="s">
        <v>338</v>
      </c>
      <c r="H186" s="215">
        <v>4.4841199999999998E-2</v>
      </c>
      <c r="I186" s="214">
        <v>22.17</v>
      </c>
      <c r="J186" s="213">
        <v>0.99</v>
      </c>
    </row>
    <row r="187" spans="1:10" ht="22.8" customHeight="1" x14ac:dyDescent="0.3">
      <c r="A187" s="220" t="s">
        <v>342</v>
      </c>
      <c r="B187" s="216" t="s">
        <v>341</v>
      </c>
      <c r="C187" s="216" t="s">
        <v>973</v>
      </c>
      <c r="D187" s="219" t="s">
        <v>972</v>
      </c>
      <c r="E187" s="218"/>
      <c r="F187" s="217"/>
      <c r="G187" s="216" t="s">
        <v>218</v>
      </c>
      <c r="H187" s="215">
        <v>1</v>
      </c>
      <c r="I187" s="214">
        <v>18.28</v>
      </c>
      <c r="J187" s="213">
        <v>18.28</v>
      </c>
    </row>
    <row r="188" spans="1:10" ht="14.25" customHeight="1" x14ac:dyDescent="0.3">
      <c r="A188" s="212" t="s">
        <v>337</v>
      </c>
      <c r="B188" s="211"/>
      <c r="C188" s="211"/>
      <c r="D188" s="211"/>
      <c r="E188" s="210"/>
      <c r="F188" s="209">
        <v>2.73</v>
      </c>
      <c r="G188" s="212" t="s">
        <v>336</v>
      </c>
      <c r="H188" s="211"/>
      <c r="I188" s="210"/>
      <c r="J188" s="209">
        <v>31.07</v>
      </c>
    </row>
    <row r="189" spans="1:10" ht="14.25" customHeight="1" x14ac:dyDescent="0.3">
      <c r="A189" s="212" t="s">
        <v>335</v>
      </c>
      <c r="B189" s="211"/>
      <c r="C189" s="211"/>
      <c r="D189" s="211"/>
      <c r="E189" s="210"/>
      <c r="F189" s="209">
        <v>3.05</v>
      </c>
      <c r="G189" s="212" t="s">
        <v>334</v>
      </c>
      <c r="H189" s="211"/>
      <c r="I189" s="210"/>
      <c r="J189" s="209">
        <v>6.98</v>
      </c>
    </row>
    <row r="190" spans="1:10" ht="14.25" customHeight="1" x14ac:dyDescent="0.3">
      <c r="A190" s="212" t="s">
        <v>333</v>
      </c>
      <c r="B190" s="211"/>
      <c r="C190" s="211"/>
      <c r="D190" s="211"/>
      <c r="E190" s="210"/>
      <c r="F190" s="209">
        <v>5.78</v>
      </c>
      <c r="G190" s="212" t="s">
        <v>332</v>
      </c>
      <c r="H190" s="211"/>
      <c r="I190" s="210"/>
      <c r="J190" s="209">
        <v>38.049999999999997</v>
      </c>
    </row>
    <row r="191" spans="1:10" ht="14.25" customHeight="1" x14ac:dyDescent="0.3">
      <c r="A191" s="228" t="s">
        <v>159</v>
      </c>
      <c r="B191" s="228" t="s">
        <v>341</v>
      </c>
      <c r="C191" s="228" t="s">
        <v>1370</v>
      </c>
      <c r="D191" s="231" t="s">
        <v>268</v>
      </c>
      <c r="E191" s="230"/>
      <c r="F191" s="230"/>
      <c r="G191" s="230"/>
      <c r="H191" s="230"/>
      <c r="I191" s="229"/>
      <c r="J191" s="228" t="s">
        <v>218</v>
      </c>
    </row>
    <row r="192" spans="1:10" ht="14.25" customHeight="1" x14ac:dyDescent="0.3">
      <c r="A192" s="224" t="s">
        <v>54</v>
      </c>
      <c r="B192" s="224" t="s">
        <v>55</v>
      </c>
      <c r="C192" s="224" t="s">
        <v>9</v>
      </c>
      <c r="D192" s="227" t="s">
        <v>10</v>
      </c>
      <c r="E192" s="226"/>
      <c r="F192" s="225"/>
      <c r="G192" s="224" t="s">
        <v>353</v>
      </c>
      <c r="H192" s="224" t="s">
        <v>352</v>
      </c>
      <c r="I192" s="223" t="s">
        <v>351</v>
      </c>
      <c r="J192" s="222" t="s">
        <v>56</v>
      </c>
    </row>
    <row r="193" spans="1:10" ht="14.25" customHeight="1" x14ac:dyDescent="0.3">
      <c r="A193" s="216" t="s">
        <v>346</v>
      </c>
      <c r="B193" s="216" t="s">
        <v>341</v>
      </c>
      <c r="C193" s="216" t="s">
        <v>1369</v>
      </c>
      <c r="D193" s="219" t="s">
        <v>1368</v>
      </c>
      <c r="E193" s="218"/>
      <c r="F193" s="217"/>
      <c r="G193" s="216" t="s">
        <v>343</v>
      </c>
      <c r="H193" s="215">
        <v>0.1</v>
      </c>
      <c r="I193" s="214">
        <v>5.7</v>
      </c>
      <c r="J193" s="213">
        <v>0.56999999999999995</v>
      </c>
    </row>
    <row r="194" spans="1:10" ht="14.25" customHeight="1" x14ac:dyDescent="0.3">
      <c r="A194" s="216" t="s">
        <v>346</v>
      </c>
      <c r="B194" s="216" t="s">
        <v>341</v>
      </c>
      <c r="C194" s="216" t="s">
        <v>1367</v>
      </c>
      <c r="D194" s="219" t="s">
        <v>1366</v>
      </c>
      <c r="E194" s="218"/>
      <c r="F194" s="217"/>
      <c r="G194" s="216" t="s">
        <v>343</v>
      </c>
      <c r="H194" s="215">
        <v>2.5</v>
      </c>
      <c r="I194" s="214">
        <v>1.57</v>
      </c>
      <c r="J194" s="213">
        <v>3.92</v>
      </c>
    </row>
    <row r="195" spans="1:10" ht="14.25" customHeight="1" x14ac:dyDescent="0.3">
      <c r="A195" s="220" t="s">
        <v>342</v>
      </c>
      <c r="B195" s="216" t="s">
        <v>341</v>
      </c>
      <c r="C195" s="216" t="s">
        <v>340</v>
      </c>
      <c r="D195" s="219" t="s">
        <v>339</v>
      </c>
      <c r="E195" s="218"/>
      <c r="F195" s="217"/>
      <c r="G195" s="216" t="s">
        <v>338</v>
      </c>
      <c r="H195" s="215">
        <v>6.5193399999999999E-2</v>
      </c>
      <c r="I195" s="214">
        <v>21.79</v>
      </c>
      <c r="J195" s="213">
        <v>1.42</v>
      </c>
    </row>
    <row r="196" spans="1:10" ht="14.25" customHeight="1" x14ac:dyDescent="0.3">
      <c r="A196" s="220" t="s">
        <v>342</v>
      </c>
      <c r="B196" s="216" t="s">
        <v>341</v>
      </c>
      <c r="C196" s="216" t="s">
        <v>964</v>
      </c>
      <c r="D196" s="219" t="s">
        <v>963</v>
      </c>
      <c r="E196" s="218"/>
      <c r="F196" s="217"/>
      <c r="G196" s="216" t="s">
        <v>338</v>
      </c>
      <c r="H196" s="215">
        <v>1.6324200000000001E-2</v>
      </c>
      <c r="I196" s="214">
        <v>22.17</v>
      </c>
      <c r="J196" s="213">
        <v>0.36</v>
      </c>
    </row>
    <row r="197" spans="1:10" ht="14.25" customHeight="1" x14ac:dyDescent="0.3">
      <c r="A197" s="212" t="s">
        <v>337</v>
      </c>
      <c r="B197" s="211"/>
      <c r="C197" s="211"/>
      <c r="D197" s="211"/>
      <c r="E197" s="210"/>
      <c r="F197" s="209">
        <v>0.53</v>
      </c>
      <c r="G197" s="212" t="s">
        <v>336</v>
      </c>
      <c r="H197" s="211"/>
      <c r="I197" s="210"/>
      <c r="J197" s="209">
        <v>6.27</v>
      </c>
    </row>
    <row r="198" spans="1:10" ht="14.25" customHeight="1" x14ac:dyDescent="0.3">
      <c r="A198" s="212" t="s">
        <v>335</v>
      </c>
      <c r="B198" s="211"/>
      <c r="C198" s="211"/>
      <c r="D198" s="211"/>
      <c r="E198" s="210"/>
      <c r="F198" s="209">
        <v>0.59</v>
      </c>
      <c r="G198" s="212" t="s">
        <v>334</v>
      </c>
      <c r="H198" s="211"/>
      <c r="I198" s="210"/>
      <c r="J198" s="209">
        <v>1.41</v>
      </c>
    </row>
    <row r="199" spans="1:10" ht="14.25" customHeight="1" x14ac:dyDescent="0.3">
      <c r="A199" s="212" t="s">
        <v>333</v>
      </c>
      <c r="B199" s="211"/>
      <c r="C199" s="211"/>
      <c r="D199" s="211"/>
      <c r="E199" s="210"/>
      <c r="F199" s="209">
        <v>1.1200000000000001</v>
      </c>
      <c r="G199" s="212" t="s">
        <v>332</v>
      </c>
      <c r="H199" s="211"/>
      <c r="I199" s="210"/>
      <c r="J199" s="209">
        <v>7.68</v>
      </c>
    </row>
    <row r="200" spans="1:10" ht="14.25" customHeight="1" x14ac:dyDescent="0.3">
      <c r="A200" s="228" t="s">
        <v>160</v>
      </c>
      <c r="B200" s="228" t="s">
        <v>938</v>
      </c>
      <c r="C200" s="228" t="s">
        <v>1365</v>
      </c>
      <c r="D200" s="231" t="s">
        <v>269</v>
      </c>
      <c r="E200" s="230"/>
      <c r="F200" s="230"/>
      <c r="G200" s="230"/>
      <c r="H200" s="230"/>
      <c r="I200" s="229"/>
      <c r="J200" s="228" t="s">
        <v>185</v>
      </c>
    </row>
    <row r="201" spans="1:10" ht="14.25" customHeight="1" x14ac:dyDescent="0.3">
      <c r="A201" s="224" t="s">
        <v>54</v>
      </c>
      <c r="B201" s="224" t="s">
        <v>55</v>
      </c>
      <c r="C201" s="224" t="s">
        <v>9</v>
      </c>
      <c r="D201" s="227" t="s">
        <v>10</v>
      </c>
      <c r="E201" s="226"/>
      <c r="F201" s="225"/>
      <c r="G201" s="224" t="s">
        <v>353</v>
      </c>
      <c r="H201" s="224" t="s">
        <v>352</v>
      </c>
      <c r="I201" s="223" t="s">
        <v>351</v>
      </c>
      <c r="J201" s="222" t="s">
        <v>56</v>
      </c>
    </row>
    <row r="202" spans="1:10" ht="14.25" customHeight="1" x14ac:dyDescent="0.3">
      <c r="A202" s="216" t="s">
        <v>346</v>
      </c>
      <c r="B202" s="216" t="s">
        <v>1179</v>
      </c>
      <c r="C202" s="216" t="s">
        <v>1364</v>
      </c>
      <c r="D202" s="219" t="s">
        <v>1363</v>
      </c>
      <c r="E202" s="218"/>
      <c r="F202" s="217"/>
      <c r="G202" s="216" t="s">
        <v>2</v>
      </c>
      <c r="H202" s="215">
        <v>1</v>
      </c>
      <c r="I202" s="214">
        <v>6</v>
      </c>
      <c r="J202" s="213">
        <v>6</v>
      </c>
    </row>
    <row r="203" spans="1:10" ht="14.25" customHeight="1" x14ac:dyDescent="0.3">
      <c r="A203" s="220" t="s">
        <v>342</v>
      </c>
      <c r="B203" s="216" t="s">
        <v>357</v>
      </c>
      <c r="C203" s="216" t="s">
        <v>964</v>
      </c>
      <c r="D203" s="219" t="s">
        <v>963</v>
      </c>
      <c r="E203" s="218"/>
      <c r="F203" s="217"/>
      <c r="G203" s="216" t="s">
        <v>338</v>
      </c>
      <c r="H203" s="215">
        <v>8.6286199999999993E-2</v>
      </c>
      <c r="I203" s="214">
        <v>22.16</v>
      </c>
      <c r="J203" s="213">
        <v>1.91</v>
      </c>
    </row>
    <row r="204" spans="1:10" ht="14.25" customHeight="1" x14ac:dyDescent="0.3">
      <c r="A204" s="220" t="s">
        <v>342</v>
      </c>
      <c r="B204" s="216" t="s">
        <v>341</v>
      </c>
      <c r="C204" s="216" t="s">
        <v>340</v>
      </c>
      <c r="D204" s="219" t="s">
        <v>339</v>
      </c>
      <c r="E204" s="218"/>
      <c r="F204" s="217"/>
      <c r="G204" s="216" t="s">
        <v>338</v>
      </c>
      <c r="H204" s="215">
        <v>8.6286199999999993E-2</v>
      </c>
      <c r="I204" s="214">
        <v>21.79</v>
      </c>
      <c r="J204" s="213">
        <v>1.88</v>
      </c>
    </row>
    <row r="205" spans="1:10" ht="14.25" customHeight="1" x14ac:dyDescent="0.3">
      <c r="A205" s="220" t="s">
        <v>342</v>
      </c>
      <c r="B205" s="216" t="s">
        <v>341</v>
      </c>
      <c r="C205" s="216" t="s">
        <v>966</v>
      </c>
      <c r="D205" s="219" t="s">
        <v>965</v>
      </c>
      <c r="E205" s="218"/>
      <c r="F205" s="217"/>
      <c r="G205" s="216" t="s">
        <v>217</v>
      </c>
      <c r="H205" s="215">
        <v>0.01</v>
      </c>
      <c r="I205" s="214">
        <v>86.2</v>
      </c>
      <c r="J205" s="213">
        <v>0.86</v>
      </c>
    </row>
    <row r="206" spans="1:10" ht="14.25" customHeight="1" x14ac:dyDescent="0.3">
      <c r="A206" s="212" t="s">
        <v>337</v>
      </c>
      <c r="B206" s="211"/>
      <c r="C206" s="211"/>
      <c r="D206" s="211"/>
      <c r="E206" s="210"/>
      <c r="F206" s="209">
        <v>1.4</v>
      </c>
      <c r="G206" s="212" t="s">
        <v>336</v>
      </c>
      <c r="H206" s="211"/>
      <c r="I206" s="210"/>
      <c r="J206" s="209">
        <v>10.65</v>
      </c>
    </row>
    <row r="207" spans="1:10" ht="14.25" customHeight="1" x14ac:dyDescent="0.3">
      <c r="A207" s="212" t="s">
        <v>335</v>
      </c>
      <c r="B207" s="211"/>
      <c r="C207" s="211"/>
      <c r="D207" s="211"/>
      <c r="E207" s="210"/>
      <c r="F207" s="209">
        <v>1.54</v>
      </c>
      <c r="G207" s="212" t="s">
        <v>334</v>
      </c>
      <c r="H207" s="211"/>
      <c r="I207" s="210"/>
      <c r="J207" s="209">
        <v>2.39</v>
      </c>
    </row>
    <row r="208" spans="1:10" ht="14.25" customHeight="1" x14ac:dyDescent="0.3">
      <c r="A208" s="212" t="s">
        <v>333</v>
      </c>
      <c r="B208" s="211"/>
      <c r="C208" s="211"/>
      <c r="D208" s="211"/>
      <c r="E208" s="210"/>
      <c r="F208" s="209">
        <v>2.94</v>
      </c>
      <c r="G208" s="212" t="s">
        <v>332</v>
      </c>
      <c r="H208" s="211"/>
      <c r="I208" s="210"/>
      <c r="J208" s="209">
        <v>13.04</v>
      </c>
    </row>
    <row r="209" spans="1:10" ht="14.25" customHeight="1" x14ac:dyDescent="0.3">
      <c r="A209" s="228" t="s">
        <v>161</v>
      </c>
      <c r="B209" s="228" t="s">
        <v>938</v>
      </c>
      <c r="C209" s="228" t="s">
        <v>1362</v>
      </c>
      <c r="D209" s="231" t="s">
        <v>1361</v>
      </c>
      <c r="E209" s="230"/>
      <c r="F209" s="230"/>
      <c r="G209" s="230"/>
      <c r="H209" s="230"/>
      <c r="I209" s="229"/>
      <c r="J209" s="228" t="s">
        <v>0</v>
      </c>
    </row>
    <row r="210" spans="1:10" ht="14.25" customHeight="1" x14ac:dyDescent="0.3">
      <c r="A210" s="224" t="s">
        <v>54</v>
      </c>
      <c r="B210" s="224" t="s">
        <v>55</v>
      </c>
      <c r="C210" s="224" t="s">
        <v>9</v>
      </c>
      <c r="D210" s="227" t="s">
        <v>10</v>
      </c>
      <c r="E210" s="226"/>
      <c r="F210" s="225"/>
      <c r="G210" s="224" t="s">
        <v>353</v>
      </c>
      <c r="H210" s="224" t="s">
        <v>352</v>
      </c>
      <c r="I210" s="223" t="s">
        <v>351</v>
      </c>
      <c r="J210" s="222" t="s">
        <v>56</v>
      </c>
    </row>
    <row r="211" spans="1:10" ht="14.25" customHeight="1" x14ac:dyDescent="0.3">
      <c r="A211" s="216" t="s">
        <v>346</v>
      </c>
      <c r="B211" s="216" t="s">
        <v>1179</v>
      </c>
      <c r="C211" s="216" t="s">
        <v>1360</v>
      </c>
      <c r="D211" s="219" t="s">
        <v>1359</v>
      </c>
      <c r="E211" s="218"/>
      <c r="F211" s="217"/>
      <c r="G211" s="216" t="s">
        <v>0</v>
      </c>
      <c r="H211" s="215">
        <v>1</v>
      </c>
      <c r="I211" s="214">
        <v>8</v>
      </c>
      <c r="J211" s="213">
        <v>8</v>
      </c>
    </row>
    <row r="212" spans="1:10" ht="14.25" customHeight="1" x14ac:dyDescent="0.3">
      <c r="A212" s="220" t="s">
        <v>342</v>
      </c>
      <c r="B212" s="216" t="s">
        <v>357</v>
      </c>
      <c r="C212" s="216" t="s">
        <v>953</v>
      </c>
      <c r="D212" s="219" t="s">
        <v>952</v>
      </c>
      <c r="E212" s="218"/>
      <c r="F212" s="217"/>
      <c r="G212" s="216" t="s">
        <v>217</v>
      </c>
      <c r="H212" s="215">
        <v>0.01</v>
      </c>
      <c r="I212" s="214">
        <v>87.04</v>
      </c>
      <c r="J212" s="213">
        <v>0.87</v>
      </c>
    </row>
    <row r="213" spans="1:10" ht="14.25" customHeight="1" x14ac:dyDescent="0.3">
      <c r="A213" s="220" t="s">
        <v>342</v>
      </c>
      <c r="B213" s="216" t="s">
        <v>341</v>
      </c>
      <c r="C213" s="216" t="s">
        <v>340</v>
      </c>
      <c r="D213" s="219" t="s">
        <v>339</v>
      </c>
      <c r="E213" s="218"/>
      <c r="F213" s="217"/>
      <c r="G213" s="216" t="s">
        <v>338</v>
      </c>
      <c r="H213" s="215">
        <v>4.0138500000000001E-2</v>
      </c>
      <c r="I213" s="214">
        <v>21.79</v>
      </c>
      <c r="J213" s="213">
        <v>0.87</v>
      </c>
    </row>
    <row r="214" spans="1:10" ht="14.25" customHeight="1" x14ac:dyDescent="0.3">
      <c r="A214" s="220" t="s">
        <v>342</v>
      </c>
      <c r="B214" s="216" t="s">
        <v>341</v>
      </c>
      <c r="C214" s="216" t="s">
        <v>964</v>
      </c>
      <c r="D214" s="219" t="s">
        <v>963</v>
      </c>
      <c r="E214" s="218"/>
      <c r="F214" s="217"/>
      <c r="G214" s="216" t="s">
        <v>338</v>
      </c>
      <c r="H214" s="215">
        <v>4.0138500000000001E-2</v>
      </c>
      <c r="I214" s="214">
        <v>22.17</v>
      </c>
      <c r="J214" s="213">
        <v>0.89</v>
      </c>
    </row>
    <row r="215" spans="1:10" ht="14.25" customHeight="1" x14ac:dyDescent="0.3">
      <c r="A215" s="212" t="s">
        <v>337</v>
      </c>
      <c r="B215" s="211"/>
      <c r="C215" s="211"/>
      <c r="D215" s="211"/>
      <c r="E215" s="210"/>
      <c r="F215" s="209">
        <v>0.79</v>
      </c>
      <c r="G215" s="212" t="s">
        <v>336</v>
      </c>
      <c r="H215" s="211"/>
      <c r="I215" s="210"/>
      <c r="J215" s="209">
        <v>10.63</v>
      </c>
    </row>
    <row r="216" spans="1:10" ht="14.25" customHeight="1" x14ac:dyDescent="0.3">
      <c r="A216" s="212" t="s">
        <v>335</v>
      </c>
      <c r="B216" s="211"/>
      <c r="C216" s="211"/>
      <c r="D216" s="211"/>
      <c r="E216" s="210"/>
      <c r="F216" s="209">
        <v>0.87</v>
      </c>
      <c r="G216" s="212" t="s">
        <v>334</v>
      </c>
      <c r="H216" s="211"/>
      <c r="I216" s="210"/>
      <c r="J216" s="209">
        <v>2.39</v>
      </c>
    </row>
    <row r="217" spans="1:10" ht="14.25" customHeight="1" x14ac:dyDescent="0.3">
      <c r="A217" s="212" t="s">
        <v>333</v>
      </c>
      <c r="B217" s="211"/>
      <c r="C217" s="211"/>
      <c r="D217" s="211"/>
      <c r="E217" s="210"/>
      <c r="F217" s="209">
        <v>1.66</v>
      </c>
      <c r="G217" s="212" t="s">
        <v>332</v>
      </c>
      <c r="H217" s="211"/>
      <c r="I217" s="210"/>
      <c r="J217" s="209">
        <v>13.02</v>
      </c>
    </row>
    <row r="218" spans="1:10" ht="14.25" customHeight="1" x14ac:dyDescent="0.3">
      <c r="A218" s="228" t="s">
        <v>162</v>
      </c>
      <c r="B218" s="228" t="s">
        <v>938</v>
      </c>
      <c r="C218" s="228" t="s">
        <v>1358</v>
      </c>
      <c r="D218" s="231" t="s">
        <v>1357</v>
      </c>
      <c r="E218" s="230"/>
      <c r="F218" s="230"/>
      <c r="G218" s="230"/>
      <c r="H218" s="230"/>
      <c r="I218" s="229"/>
      <c r="J218" s="228" t="s">
        <v>3</v>
      </c>
    </row>
    <row r="219" spans="1:10" ht="14.25" customHeight="1" x14ac:dyDescent="0.3">
      <c r="A219" s="224" t="s">
        <v>54</v>
      </c>
      <c r="B219" s="224" t="s">
        <v>55</v>
      </c>
      <c r="C219" s="224" t="s">
        <v>9</v>
      </c>
      <c r="D219" s="227" t="s">
        <v>10</v>
      </c>
      <c r="E219" s="226"/>
      <c r="F219" s="225"/>
      <c r="G219" s="224" t="s">
        <v>353</v>
      </c>
      <c r="H219" s="224" t="s">
        <v>352</v>
      </c>
      <c r="I219" s="223" t="s">
        <v>351</v>
      </c>
      <c r="J219" s="222" t="s">
        <v>56</v>
      </c>
    </row>
    <row r="220" spans="1:10" ht="14.25" customHeight="1" x14ac:dyDescent="0.3">
      <c r="A220" s="216" t="s">
        <v>346</v>
      </c>
      <c r="B220" s="216" t="s">
        <v>1179</v>
      </c>
      <c r="C220" s="216" t="s">
        <v>1356</v>
      </c>
      <c r="D220" s="219" t="s">
        <v>1355</v>
      </c>
      <c r="E220" s="218"/>
      <c r="F220" s="217"/>
      <c r="G220" s="216" t="s">
        <v>3</v>
      </c>
      <c r="H220" s="215">
        <v>1</v>
      </c>
      <c r="I220" s="214">
        <v>2</v>
      </c>
      <c r="J220" s="213">
        <v>2</v>
      </c>
    </row>
    <row r="221" spans="1:10" ht="14.25" customHeight="1" x14ac:dyDescent="0.3">
      <c r="A221" s="220" t="s">
        <v>342</v>
      </c>
      <c r="B221" s="216" t="s">
        <v>341</v>
      </c>
      <c r="C221" s="216" t="s">
        <v>340</v>
      </c>
      <c r="D221" s="219" t="s">
        <v>339</v>
      </c>
      <c r="E221" s="218"/>
      <c r="F221" s="217"/>
      <c r="G221" s="216" t="s">
        <v>338</v>
      </c>
      <c r="H221" s="215">
        <v>5.0939699999999997E-2</v>
      </c>
      <c r="I221" s="214">
        <v>21.79</v>
      </c>
      <c r="J221" s="213">
        <v>1.1100000000000001</v>
      </c>
    </row>
    <row r="222" spans="1:10" ht="14.25" customHeight="1" x14ac:dyDescent="0.3">
      <c r="A222" s="220" t="s">
        <v>342</v>
      </c>
      <c r="B222" s="216" t="s">
        <v>341</v>
      </c>
      <c r="C222" s="216" t="s">
        <v>964</v>
      </c>
      <c r="D222" s="219" t="s">
        <v>963</v>
      </c>
      <c r="E222" s="218"/>
      <c r="F222" s="217"/>
      <c r="G222" s="216" t="s">
        <v>338</v>
      </c>
      <c r="H222" s="215">
        <v>5.0939699999999997E-2</v>
      </c>
      <c r="I222" s="214">
        <v>22.17</v>
      </c>
      <c r="J222" s="213">
        <v>1.1299999999999999</v>
      </c>
    </row>
    <row r="223" spans="1:10" ht="1.05" customHeight="1" x14ac:dyDescent="0.3"/>
    <row r="224" spans="1:10" ht="11.25" customHeight="1" x14ac:dyDescent="0.3">
      <c r="A224" s="208" t="s">
        <v>331</v>
      </c>
      <c r="B224" s="208"/>
      <c r="C224" s="208"/>
      <c r="D224" s="208"/>
      <c r="E224" s="208"/>
      <c r="F224" s="208"/>
      <c r="G224" s="208"/>
      <c r="H224" s="208"/>
      <c r="I224" s="208"/>
      <c r="J224" s="208"/>
    </row>
    <row r="225" spans="1:10" ht="11.25" customHeight="1" x14ac:dyDescent="0.3">
      <c r="A225" s="208" t="s">
        <v>330</v>
      </c>
      <c r="B225" s="208"/>
      <c r="C225" s="208"/>
      <c r="D225" s="208"/>
      <c r="E225" s="208"/>
      <c r="F225" s="208"/>
      <c r="G225" s="208"/>
      <c r="H225" s="208"/>
      <c r="I225" s="208"/>
      <c r="J225" s="208"/>
    </row>
    <row r="226" spans="1:10" ht="11.25" customHeight="1" x14ac:dyDescent="0.3">
      <c r="A226" s="208" t="s">
        <v>329</v>
      </c>
      <c r="B226" s="208"/>
      <c r="C226" s="208"/>
      <c r="D226" s="208"/>
      <c r="E226" s="208"/>
      <c r="F226" s="208"/>
      <c r="G226" s="208"/>
      <c r="H226" s="208"/>
      <c r="I226" s="208"/>
      <c r="J226" s="208"/>
    </row>
    <row r="227" spans="1:10" ht="70.95" customHeight="1" x14ac:dyDescent="0.3"/>
    <row r="228" spans="1:10" ht="14.25" customHeight="1" x14ac:dyDescent="0.3">
      <c r="A228" s="256" t="s">
        <v>395</v>
      </c>
      <c r="B228" s="255"/>
      <c r="C228" s="255"/>
      <c r="D228" s="255"/>
      <c r="E228" s="255"/>
      <c r="F228" s="255"/>
      <c r="G228" s="255"/>
      <c r="H228" s="255"/>
      <c r="I228" s="255"/>
      <c r="J228" s="254"/>
    </row>
    <row r="229" spans="1:10" ht="14.25" customHeight="1" x14ac:dyDescent="0.3">
      <c r="A229" s="253" t="s">
        <v>394</v>
      </c>
      <c r="B229" s="251" t="s">
        <v>57</v>
      </c>
      <c r="C229" s="250"/>
      <c r="D229" s="250"/>
      <c r="E229" s="250"/>
      <c r="F229" s="250"/>
      <c r="G229" s="250"/>
      <c r="H229" s="249"/>
      <c r="I229" s="233" t="s">
        <v>393</v>
      </c>
      <c r="J229" s="216" t="s">
        <v>1354</v>
      </c>
    </row>
    <row r="230" spans="1:10" ht="14.25" customHeight="1" x14ac:dyDescent="0.3">
      <c r="A230" s="253" t="s">
        <v>61</v>
      </c>
      <c r="B230" s="251" t="s">
        <v>65</v>
      </c>
      <c r="C230" s="250"/>
      <c r="D230" s="250"/>
      <c r="E230" s="250"/>
      <c r="F230" s="250"/>
      <c r="G230" s="250"/>
      <c r="H230" s="249"/>
      <c r="I230" s="233" t="s">
        <v>391</v>
      </c>
      <c r="J230" s="216" t="s">
        <v>390</v>
      </c>
    </row>
    <row r="231" spans="1:10" ht="14.25" customHeight="1" x14ac:dyDescent="0.3">
      <c r="A231" s="252" t="s">
        <v>389</v>
      </c>
      <c r="B231" s="251" t="s">
        <v>209</v>
      </c>
      <c r="C231" s="250"/>
      <c r="D231" s="250"/>
      <c r="E231" s="250"/>
      <c r="F231" s="250"/>
      <c r="G231" s="250"/>
      <c r="H231" s="249"/>
      <c r="I231" s="240" t="s">
        <v>388</v>
      </c>
      <c r="J231" s="239"/>
    </row>
    <row r="232" spans="1:10" ht="14.25" customHeight="1" x14ac:dyDescent="0.3">
      <c r="A232" s="248" t="s">
        <v>387</v>
      </c>
      <c r="B232" s="247" t="s">
        <v>386</v>
      </c>
      <c r="C232" s="246"/>
      <c r="D232" s="246"/>
      <c r="E232" s="246"/>
      <c r="F232" s="246"/>
      <c r="G232" s="246"/>
      <c r="H232" s="245"/>
      <c r="I232" s="233" t="s">
        <v>385</v>
      </c>
      <c r="J232" s="216" t="s">
        <v>384</v>
      </c>
    </row>
    <row r="233" spans="1:10" ht="14.25" customHeight="1" x14ac:dyDescent="0.3">
      <c r="A233" s="238"/>
      <c r="B233" s="243"/>
      <c r="C233" s="242"/>
      <c r="D233" s="242"/>
      <c r="E233" s="242"/>
      <c r="F233" s="242"/>
      <c r="G233" s="242"/>
      <c r="H233" s="241"/>
      <c r="I233" s="244" t="s">
        <v>383</v>
      </c>
      <c r="J233" s="216" t="s">
        <v>382</v>
      </c>
    </row>
    <row r="234" spans="1:10" ht="14.25" customHeight="1" x14ac:dyDescent="0.3">
      <c r="A234" s="238"/>
      <c r="B234" s="243"/>
      <c r="C234" s="242"/>
      <c r="D234" s="242"/>
      <c r="E234" s="242"/>
      <c r="F234" s="242"/>
      <c r="G234" s="242"/>
      <c r="H234" s="241"/>
      <c r="I234" s="240" t="s">
        <v>7</v>
      </c>
      <c r="J234" s="239"/>
    </row>
    <row r="235" spans="1:10" ht="14.25" customHeight="1" x14ac:dyDescent="0.3">
      <c r="A235" s="238"/>
      <c r="B235" s="237"/>
      <c r="C235" s="236"/>
      <c r="D235" s="236"/>
      <c r="E235" s="236"/>
      <c r="F235" s="236"/>
      <c r="G235" s="236"/>
      <c r="H235" s="235"/>
      <c r="I235" s="233" t="s">
        <v>381</v>
      </c>
      <c r="J235" s="216" t="s">
        <v>380</v>
      </c>
    </row>
    <row r="236" spans="1:10" ht="14.25" customHeight="1" x14ac:dyDescent="0.3">
      <c r="A236" s="234"/>
      <c r="B236" s="219" t="s">
        <v>378</v>
      </c>
      <c r="C236" s="218"/>
      <c r="D236" s="217"/>
      <c r="E236" s="219" t="s">
        <v>320</v>
      </c>
      <c r="F236" s="218"/>
      <c r="G236" s="218"/>
      <c r="H236" s="217"/>
      <c r="I236" s="233" t="s">
        <v>379</v>
      </c>
      <c r="J236" s="216" t="s">
        <v>378</v>
      </c>
    </row>
    <row r="237" spans="1:10" ht="14.25" customHeight="1" x14ac:dyDescent="0.3">
      <c r="A237" s="233" t="s">
        <v>377</v>
      </c>
      <c r="B237" s="219" t="s">
        <v>376</v>
      </c>
      <c r="C237" s="218"/>
      <c r="D237" s="218"/>
      <c r="E237" s="218"/>
      <c r="F237" s="218"/>
      <c r="G237" s="218"/>
      <c r="H237" s="218"/>
      <c r="I237" s="218"/>
      <c r="J237" s="217"/>
    </row>
    <row r="238" spans="1:10" ht="14.25" customHeight="1" x14ac:dyDescent="0.3">
      <c r="A238" s="212" t="s">
        <v>337</v>
      </c>
      <c r="B238" s="211"/>
      <c r="C238" s="211"/>
      <c r="D238" s="211"/>
      <c r="E238" s="210"/>
      <c r="F238" s="209">
        <v>0.67</v>
      </c>
      <c r="G238" s="212" t="s">
        <v>336</v>
      </c>
      <c r="H238" s="211"/>
      <c r="I238" s="210"/>
      <c r="J238" s="209">
        <v>4.24</v>
      </c>
    </row>
    <row r="239" spans="1:10" ht="14.25" customHeight="1" x14ac:dyDescent="0.3">
      <c r="A239" s="212" t="s">
        <v>335</v>
      </c>
      <c r="B239" s="211"/>
      <c r="C239" s="211"/>
      <c r="D239" s="211"/>
      <c r="E239" s="210"/>
      <c r="F239" s="209">
        <v>0.75</v>
      </c>
      <c r="G239" s="212" t="s">
        <v>334</v>
      </c>
      <c r="H239" s="211"/>
      <c r="I239" s="210"/>
      <c r="J239" s="209">
        <v>0.95</v>
      </c>
    </row>
    <row r="240" spans="1:10" ht="14.25" customHeight="1" x14ac:dyDescent="0.3">
      <c r="A240" s="212" t="s">
        <v>333</v>
      </c>
      <c r="B240" s="211"/>
      <c r="C240" s="211"/>
      <c r="D240" s="211"/>
      <c r="E240" s="210"/>
      <c r="F240" s="209">
        <v>1.42</v>
      </c>
      <c r="G240" s="212" t="s">
        <v>332</v>
      </c>
      <c r="H240" s="211"/>
      <c r="I240" s="210"/>
      <c r="J240" s="209">
        <v>5.19</v>
      </c>
    </row>
    <row r="241" spans="1:10" ht="22.8" customHeight="1" x14ac:dyDescent="0.3">
      <c r="A241" s="228" t="s">
        <v>164</v>
      </c>
      <c r="B241" s="228" t="s">
        <v>938</v>
      </c>
      <c r="C241" s="228" t="s">
        <v>1353</v>
      </c>
      <c r="D241" s="231" t="s">
        <v>1352</v>
      </c>
      <c r="E241" s="230"/>
      <c r="F241" s="230"/>
      <c r="G241" s="230"/>
      <c r="H241" s="230"/>
      <c r="I241" s="229"/>
      <c r="J241" s="228" t="s">
        <v>0</v>
      </c>
    </row>
    <row r="242" spans="1:10" ht="14.25" customHeight="1" x14ac:dyDescent="0.3">
      <c r="A242" s="224" t="s">
        <v>54</v>
      </c>
      <c r="B242" s="224" t="s">
        <v>55</v>
      </c>
      <c r="C242" s="224" t="s">
        <v>9</v>
      </c>
      <c r="D242" s="227" t="s">
        <v>10</v>
      </c>
      <c r="E242" s="226"/>
      <c r="F242" s="225"/>
      <c r="G242" s="224" t="s">
        <v>353</v>
      </c>
      <c r="H242" s="224" t="s">
        <v>352</v>
      </c>
      <c r="I242" s="223" t="s">
        <v>351</v>
      </c>
      <c r="J242" s="222" t="s">
        <v>56</v>
      </c>
    </row>
    <row r="243" spans="1:10" ht="14.25" customHeight="1" x14ac:dyDescent="0.3">
      <c r="A243" s="220" t="s">
        <v>342</v>
      </c>
      <c r="B243" s="216" t="s">
        <v>357</v>
      </c>
      <c r="C243" s="216" t="s">
        <v>930</v>
      </c>
      <c r="D243" s="219" t="s">
        <v>929</v>
      </c>
      <c r="E243" s="218"/>
      <c r="F243" s="217"/>
      <c r="G243" s="216" t="s">
        <v>217</v>
      </c>
      <c r="H243" s="215">
        <v>0.45</v>
      </c>
      <c r="I243" s="214">
        <v>3694.78</v>
      </c>
      <c r="J243" s="213">
        <v>1662.65</v>
      </c>
    </row>
    <row r="244" spans="1:10" ht="14.25" customHeight="1" x14ac:dyDescent="0.3">
      <c r="A244" s="220" t="s">
        <v>342</v>
      </c>
      <c r="B244" s="216" t="s">
        <v>357</v>
      </c>
      <c r="C244" s="216" t="s">
        <v>953</v>
      </c>
      <c r="D244" s="219" t="s">
        <v>952</v>
      </c>
      <c r="E244" s="218"/>
      <c r="F244" s="217"/>
      <c r="G244" s="216" t="s">
        <v>217</v>
      </c>
      <c r="H244" s="215">
        <v>0.19</v>
      </c>
      <c r="I244" s="214">
        <v>87.04</v>
      </c>
      <c r="J244" s="213">
        <v>16.54</v>
      </c>
    </row>
    <row r="245" spans="1:10" ht="22.8" customHeight="1" x14ac:dyDescent="0.3">
      <c r="A245" s="220" t="s">
        <v>342</v>
      </c>
      <c r="B245" s="216" t="s">
        <v>341</v>
      </c>
      <c r="C245" s="216" t="s">
        <v>951</v>
      </c>
      <c r="D245" s="219" t="s">
        <v>950</v>
      </c>
      <c r="E245" s="218"/>
      <c r="F245" s="217"/>
      <c r="G245" s="216" t="s">
        <v>218</v>
      </c>
      <c r="H245" s="215">
        <v>0.5</v>
      </c>
      <c r="I245" s="214">
        <v>23.71</v>
      </c>
      <c r="J245" s="213">
        <v>11.86</v>
      </c>
    </row>
    <row r="246" spans="1:10" ht="14.25" customHeight="1" x14ac:dyDescent="0.3">
      <c r="A246" s="220" t="s">
        <v>342</v>
      </c>
      <c r="B246" s="216" t="s">
        <v>938</v>
      </c>
      <c r="C246" s="216" t="s">
        <v>937</v>
      </c>
      <c r="D246" s="219" t="s">
        <v>936</v>
      </c>
      <c r="E246" s="218"/>
      <c r="F246" s="217"/>
      <c r="G246" s="216" t="s">
        <v>218</v>
      </c>
      <c r="H246" s="215">
        <v>9.92</v>
      </c>
      <c r="I246" s="214">
        <v>24.76</v>
      </c>
      <c r="J246" s="213">
        <v>245.62</v>
      </c>
    </row>
    <row r="247" spans="1:10" ht="14.25" customHeight="1" x14ac:dyDescent="0.3">
      <c r="A247" s="212" t="s">
        <v>337</v>
      </c>
      <c r="B247" s="211"/>
      <c r="C247" s="211"/>
      <c r="D247" s="211"/>
      <c r="E247" s="210"/>
      <c r="F247" s="209">
        <v>284.27999999999997</v>
      </c>
      <c r="G247" s="212" t="s">
        <v>336</v>
      </c>
      <c r="H247" s="211"/>
      <c r="I247" s="210"/>
      <c r="J247" s="209">
        <v>1936.67</v>
      </c>
    </row>
    <row r="248" spans="1:10" ht="14.25" customHeight="1" x14ac:dyDescent="0.3">
      <c r="A248" s="212" t="s">
        <v>335</v>
      </c>
      <c r="B248" s="211"/>
      <c r="C248" s="211"/>
      <c r="D248" s="211"/>
      <c r="E248" s="210"/>
      <c r="F248" s="209">
        <v>317.94</v>
      </c>
      <c r="G248" s="212" t="s">
        <v>334</v>
      </c>
      <c r="H248" s="211"/>
      <c r="I248" s="210"/>
      <c r="J248" s="209">
        <v>435.17</v>
      </c>
    </row>
    <row r="249" spans="1:10" ht="14.25" customHeight="1" x14ac:dyDescent="0.3">
      <c r="A249" s="212" t="s">
        <v>333</v>
      </c>
      <c r="B249" s="211"/>
      <c r="C249" s="211"/>
      <c r="D249" s="211"/>
      <c r="E249" s="210"/>
      <c r="F249" s="209">
        <v>602.22</v>
      </c>
      <c r="G249" s="212" t="s">
        <v>332</v>
      </c>
      <c r="H249" s="211"/>
      <c r="I249" s="210"/>
      <c r="J249" s="209">
        <v>2371.84</v>
      </c>
    </row>
    <row r="250" spans="1:10" ht="22.8" customHeight="1" x14ac:dyDescent="0.3">
      <c r="A250" s="228" t="s">
        <v>165</v>
      </c>
      <c r="B250" s="228" t="s">
        <v>938</v>
      </c>
      <c r="C250" s="228" t="s">
        <v>1351</v>
      </c>
      <c r="D250" s="231" t="s">
        <v>1350</v>
      </c>
      <c r="E250" s="230"/>
      <c r="F250" s="230"/>
      <c r="G250" s="230"/>
      <c r="H250" s="230"/>
      <c r="I250" s="229"/>
      <c r="J250" s="228" t="s">
        <v>0</v>
      </c>
    </row>
    <row r="251" spans="1:10" ht="14.25" customHeight="1" x14ac:dyDescent="0.3">
      <c r="A251" s="224" t="s">
        <v>54</v>
      </c>
      <c r="B251" s="224" t="s">
        <v>55</v>
      </c>
      <c r="C251" s="224" t="s">
        <v>9</v>
      </c>
      <c r="D251" s="227" t="s">
        <v>10</v>
      </c>
      <c r="E251" s="226"/>
      <c r="F251" s="225"/>
      <c r="G251" s="224" t="s">
        <v>353</v>
      </c>
      <c r="H251" s="224" t="s">
        <v>352</v>
      </c>
      <c r="I251" s="223" t="s">
        <v>351</v>
      </c>
      <c r="J251" s="222" t="s">
        <v>56</v>
      </c>
    </row>
    <row r="252" spans="1:10" ht="14.25" customHeight="1" x14ac:dyDescent="0.3">
      <c r="A252" s="220" t="s">
        <v>342</v>
      </c>
      <c r="B252" s="216" t="s">
        <v>357</v>
      </c>
      <c r="C252" s="216" t="s">
        <v>930</v>
      </c>
      <c r="D252" s="219" t="s">
        <v>929</v>
      </c>
      <c r="E252" s="218"/>
      <c r="F252" s="217"/>
      <c r="G252" s="216" t="s">
        <v>217</v>
      </c>
      <c r="H252" s="215">
        <v>0.31</v>
      </c>
      <c r="I252" s="214">
        <v>3694.78</v>
      </c>
      <c r="J252" s="213">
        <v>1145.3800000000001</v>
      </c>
    </row>
    <row r="253" spans="1:10" ht="14.25" customHeight="1" x14ac:dyDescent="0.3">
      <c r="A253" s="220" t="s">
        <v>342</v>
      </c>
      <c r="B253" s="216" t="s">
        <v>357</v>
      </c>
      <c r="C253" s="216" t="s">
        <v>953</v>
      </c>
      <c r="D253" s="219" t="s">
        <v>952</v>
      </c>
      <c r="E253" s="218"/>
      <c r="F253" s="217"/>
      <c r="G253" s="216" t="s">
        <v>217</v>
      </c>
      <c r="H253" s="215">
        <v>0.2</v>
      </c>
      <c r="I253" s="214">
        <v>87.04</v>
      </c>
      <c r="J253" s="213">
        <v>17.41</v>
      </c>
    </row>
    <row r="254" spans="1:10" ht="22.8" customHeight="1" x14ac:dyDescent="0.3">
      <c r="A254" s="220" t="s">
        <v>342</v>
      </c>
      <c r="B254" s="216" t="s">
        <v>341</v>
      </c>
      <c r="C254" s="216" t="s">
        <v>951</v>
      </c>
      <c r="D254" s="219" t="s">
        <v>950</v>
      </c>
      <c r="E254" s="218"/>
      <c r="F254" s="217"/>
      <c r="G254" s="216" t="s">
        <v>218</v>
      </c>
      <c r="H254" s="215">
        <v>0.55000000000000004</v>
      </c>
      <c r="I254" s="214">
        <v>23.71</v>
      </c>
      <c r="J254" s="213">
        <v>13.04</v>
      </c>
    </row>
    <row r="255" spans="1:10" ht="14.25" customHeight="1" x14ac:dyDescent="0.3">
      <c r="A255" s="220" t="s">
        <v>342</v>
      </c>
      <c r="B255" s="216" t="s">
        <v>938</v>
      </c>
      <c r="C255" s="216" t="s">
        <v>937</v>
      </c>
      <c r="D255" s="219" t="s">
        <v>936</v>
      </c>
      <c r="E255" s="218"/>
      <c r="F255" s="217"/>
      <c r="G255" s="216" t="s">
        <v>218</v>
      </c>
      <c r="H255" s="215">
        <v>7.5</v>
      </c>
      <c r="I255" s="214">
        <v>24.76</v>
      </c>
      <c r="J255" s="213">
        <v>185.7</v>
      </c>
    </row>
    <row r="256" spans="1:10" ht="14.25" customHeight="1" x14ac:dyDescent="0.3">
      <c r="A256" s="212" t="s">
        <v>337</v>
      </c>
      <c r="B256" s="211"/>
      <c r="C256" s="211"/>
      <c r="D256" s="211"/>
      <c r="E256" s="210"/>
      <c r="F256" s="209">
        <v>200.76</v>
      </c>
      <c r="G256" s="212" t="s">
        <v>336</v>
      </c>
      <c r="H256" s="211"/>
      <c r="I256" s="210"/>
      <c r="J256" s="209">
        <v>1361.53</v>
      </c>
    </row>
    <row r="257" spans="1:10" ht="14.25" customHeight="1" x14ac:dyDescent="0.3">
      <c r="A257" s="212" t="s">
        <v>335</v>
      </c>
      <c r="B257" s="211"/>
      <c r="C257" s="211"/>
      <c r="D257" s="211"/>
      <c r="E257" s="210"/>
      <c r="F257" s="209">
        <v>224.53</v>
      </c>
      <c r="G257" s="212" t="s">
        <v>334</v>
      </c>
      <c r="H257" s="211"/>
      <c r="I257" s="210"/>
      <c r="J257" s="209">
        <v>305.94</v>
      </c>
    </row>
    <row r="258" spans="1:10" ht="14.25" customHeight="1" x14ac:dyDescent="0.3">
      <c r="A258" s="212" t="s">
        <v>333</v>
      </c>
      <c r="B258" s="211"/>
      <c r="C258" s="211"/>
      <c r="D258" s="211"/>
      <c r="E258" s="210"/>
      <c r="F258" s="209">
        <v>425.29</v>
      </c>
      <c r="G258" s="212" t="s">
        <v>332</v>
      </c>
      <c r="H258" s="211"/>
      <c r="I258" s="210"/>
      <c r="J258" s="209">
        <v>1667.47</v>
      </c>
    </row>
    <row r="259" spans="1:10" ht="22.8" customHeight="1" x14ac:dyDescent="0.3">
      <c r="A259" s="228" t="s">
        <v>166</v>
      </c>
      <c r="B259" s="228" t="s">
        <v>938</v>
      </c>
      <c r="C259" s="228" t="s">
        <v>1349</v>
      </c>
      <c r="D259" s="231" t="s">
        <v>1348</v>
      </c>
      <c r="E259" s="230"/>
      <c r="F259" s="230"/>
      <c r="G259" s="230"/>
      <c r="H259" s="230"/>
      <c r="I259" s="229"/>
      <c r="J259" s="228" t="s">
        <v>0</v>
      </c>
    </row>
    <row r="260" spans="1:10" ht="14.25" customHeight="1" x14ac:dyDescent="0.3">
      <c r="A260" s="224" t="s">
        <v>54</v>
      </c>
      <c r="B260" s="224" t="s">
        <v>55</v>
      </c>
      <c r="C260" s="224" t="s">
        <v>9</v>
      </c>
      <c r="D260" s="227" t="s">
        <v>10</v>
      </c>
      <c r="E260" s="226"/>
      <c r="F260" s="225"/>
      <c r="G260" s="224" t="s">
        <v>353</v>
      </c>
      <c r="H260" s="224" t="s">
        <v>352</v>
      </c>
      <c r="I260" s="223" t="s">
        <v>351</v>
      </c>
      <c r="J260" s="222" t="s">
        <v>56</v>
      </c>
    </row>
    <row r="261" spans="1:10" ht="14.25" customHeight="1" x14ac:dyDescent="0.3">
      <c r="A261" s="220" t="s">
        <v>342</v>
      </c>
      <c r="B261" s="216" t="s">
        <v>357</v>
      </c>
      <c r="C261" s="216" t="s">
        <v>930</v>
      </c>
      <c r="D261" s="219" t="s">
        <v>929</v>
      </c>
      <c r="E261" s="218"/>
      <c r="F261" s="217"/>
      <c r="G261" s="216" t="s">
        <v>217</v>
      </c>
      <c r="H261" s="215">
        <v>0.28999999999999998</v>
      </c>
      <c r="I261" s="214">
        <v>3694.78</v>
      </c>
      <c r="J261" s="213">
        <v>1071.49</v>
      </c>
    </row>
    <row r="262" spans="1:10" ht="14.25" customHeight="1" x14ac:dyDescent="0.3">
      <c r="A262" s="220" t="s">
        <v>342</v>
      </c>
      <c r="B262" s="216" t="s">
        <v>357</v>
      </c>
      <c r="C262" s="216" t="s">
        <v>953</v>
      </c>
      <c r="D262" s="219" t="s">
        <v>952</v>
      </c>
      <c r="E262" s="218"/>
      <c r="F262" s="217"/>
      <c r="G262" s="216" t="s">
        <v>217</v>
      </c>
      <c r="H262" s="215">
        <v>0.1</v>
      </c>
      <c r="I262" s="214">
        <v>87.04</v>
      </c>
      <c r="J262" s="213">
        <v>8.6999999999999993</v>
      </c>
    </row>
    <row r="263" spans="1:10" ht="22.8" customHeight="1" x14ac:dyDescent="0.3">
      <c r="A263" s="220" t="s">
        <v>342</v>
      </c>
      <c r="B263" s="216" t="s">
        <v>341</v>
      </c>
      <c r="C263" s="216" t="s">
        <v>951</v>
      </c>
      <c r="D263" s="219" t="s">
        <v>950</v>
      </c>
      <c r="E263" s="218"/>
      <c r="F263" s="217"/>
      <c r="G263" s="216" t="s">
        <v>218</v>
      </c>
      <c r="H263" s="215">
        <v>0.3</v>
      </c>
      <c r="I263" s="214">
        <v>23.71</v>
      </c>
      <c r="J263" s="213">
        <v>7.11</v>
      </c>
    </row>
    <row r="264" spans="1:10" ht="14.25" customHeight="1" x14ac:dyDescent="0.3">
      <c r="A264" s="220" t="s">
        <v>342</v>
      </c>
      <c r="B264" s="216" t="s">
        <v>938</v>
      </c>
      <c r="C264" s="216" t="s">
        <v>937</v>
      </c>
      <c r="D264" s="219" t="s">
        <v>936</v>
      </c>
      <c r="E264" s="218"/>
      <c r="F264" s="217"/>
      <c r="G264" s="216" t="s">
        <v>218</v>
      </c>
      <c r="H264" s="215">
        <v>7.5</v>
      </c>
      <c r="I264" s="214">
        <v>24.76</v>
      </c>
      <c r="J264" s="213">
        <v>185.7</v>
      </c>
    </row>
    <row r="265" spans="1:10" ht="14.25" customHeight="1" x14ac:dyDescent="0.3">
      <c r="A265" s="212" t="s">
        <v>337</v>
      </c>
      <c r="B265" s="211"/>
      <c r="C265" s="211"/>
      <c r="D265" s="211"/>
      <c r="E265" s="210"/>
      <c r="F265" s="209">
        <v>186.84</v>
      </c>
      <c r="G265" s="212" t="s">
        <v>336</v>
      </c>
      <c r="H265" s="211"/>
      <c r="I265" s="210"/>
      <c r="J265" s="209">
        <v>1273</v>
      </c>
    </row>
    <row r="266" spans="1:10" ht="14.25" customHeight="1" x14ac:dyDescent="0.3">
      <c r="A266" s="212" t="s">
        <v>335</v>
      </c>
      <c r="B266" s="211"/>
      <c r="C266" s="211"/>
      <c r="D266" s="211"/>
      <c r="E266" s="210"/>
      <c r="F266" s="209">
        <v>208.92</v>
      </c>
      <c r="G266" s="212" t="s">
        <v>334</v>
      </c>
      <c r="H266" s="211"/>
      <c r="I266" s="210"/>
      <c r="J266" s="209">
        <v>286.04000000000002</v>
      </c>
    </row>
    <row r="267" spans="1:10" ht="14.25" customHeight="1" x14ac:dyDescent="0.3">
      <c r="A267" s="212" t="s">
        <v>333</v>
      </c>
      <c r="B267" s="211"/>
      <c r="C267" s="211"/>
      <c r="D267" s="211"/>
      <c r="E267" s="210"/>
      <c r="F267" s="209">
        <v>395.76</v>
      </c>
      <c r="G267" s="212" t="s">
        <v>332</v>
      </c>
      <c r="H267" s="211"/>
      <c r="I267" s="210"/>
      <c r="J267" s="209">
        <v>1559.04</v>
      </c>
    </row>
    <row r="268" spans="1:10" ht="14.25" customHeight="1" x14ac:dyDescent="0.3">
      <c r="A268" s="228" t="s">
        <v>223</v>
      </c>
      <c r="B268" s="228" t="s">
        <v>341</v>
      </c>
      <c r="C268" s="228" t="s">
        <v>1347</v>
      </c>
      <c r="D268" s="231" t="s">
        <v>277</v>
      </c>
      <c r="E268" s="230"/>
      <c r="F268" s="230"/>
      <c r="G268" s="230"/>
      <c r="H268" s="230"/>
      <c r="I268" s="229"/>
      <c r="J268" s="228" t="s">
        <v>3</v>
      </c>
    </row>
    <row r="269" spans="1:10" ht="14.25" customHeight="1" x14ac:dyDescent="0.3">
      <c r="A269" s="224" t="s">
        <v>54</v>
      </c>
      <c r="B269" s="224" t="s">
        <v>55</v>
      </c>
      <c r="C269" s="224" t="s">
        <v>9</v>
      </c>
      <c r="D269" s="227" t="s">
        <v>10</v>
      </c>
      <c r="E269" s="226"/>
      <c r="F269" s="225"/>
      <c r="G269" s="224" t="s">
        <v>353</v>
      </c>
      <c r="H269" s="224" t="s">
        <v>352</v>
      </c>
      <c r="I269" s="223" t="s">
        <v>351</v>
      </c>
      <c r="J269" s="222" t="s">
        <v>56</v>
      </c>
    </row>
    <row r="270" spans="1:10" ht="14.25" customHeight="1" x14ac:dyDescent="0.3">
      <c r="A270" s="216" t="s">
        <v>346</v>
      </c>
      <c r="B270" s="216" t="s">
        <v>341</v>
      </c>
      <c r="C270" s="216" t="s">
        <v>1346</v>
      </c>
      <c r="D270" s="219" t="s">
        <v>1345</v>
      </c>
      <c r="E270" s="218"/>
      <c r="F270" s="217"/>
      <c r="G270" s="216" t="s">
        <v>343</v>
      </c>
      <c r="H270" s="215">
        <v>0.106</v>
      </c>
      <c r="I270" s="214">
        <v>3.34</v>
      </c>
      <c r="J270" s="213">
        <v>0.35</v>
      </c>
    </row>
    <row r="271" spans="1:10" ht="14.25" customHeight="1" x14ac:dyDescent="0.3">
      <c r="A271" s="220" t="s">
        <v>342</v>
      </c>
      <c r="B271" s="216" t="s">
        <v>341</v>
      </c>
      <c r="C271" s="216" t="s">
        <v>622</v>
      </c>
      <c r="D271" s="219" t="s">
        <v>621</v>
      </c>
      <c r="E271" s="218"/>
      <c r="F271" s="217"/>
      <c r="G271" s="216" t="s">
        <v>338</v>
      </c>
      <c r="H271" s="215">
        <v>3.2945700000000001E-2</v>
      </c>
      <c r="I271" s="214">
        <v>28.76</v>
      </c>
      <c r="J271" s="213">
        <v>0.95</v>
      </c>
    </row>
    <row r="272" spans="1:10" ht="14.25" customHeight="1" x14ac:dyDescent="0.3">
      <c r="A272" s="220" t="s">
        <v>342</v>
      </c>
      <c r="B272" s="216" t="s">
        <v>341</v>
      </c>
      <c r="C272" s="216" t="s">
        <v>340</v>
      </c>
      <c r="D272" s="219" t="s">
        <v>339</v>
      </c>
      <c r="E272" s="218"/>
      <c r="F272" s="217"/>
      <c r="G272" s="216" t="s">
        <v>338</v>
      </c>
      <c r="H272" s="215">
        <v>1.9767400000000001E-2</v>
      </c>
      <c r="I272" s="214">
        <v>21.79</v>
      </c>
      <c r="J272" s="213">
        <v>0.43</v>
      </c>
    </row>
    <row r="273" spans="1:10" ht="14.25" customHeight="1" x14ac:dyDescent="0.3">
      <c r="A273" s="212" t="s">
        <v>337</v>
      </c>
      <c r="B273" s="211"/>
      <c r="C273" s="211"/>
      <c r="D273" s="211"/>
      <c r="E273" s="210"/>
      <c r="F273" s="209">
        <v>0.42</v>
      </c>
      <c r="G273" s="212" t="s">
        <v>336</v>
      </c>
      <c r="H273" s="211"/>
      <c r="I273" s="210"/>
      <c r="J273" s="209">
        <v>1.73</v>
      </c>
    </row>
    <row r="274" spans="1:10" ht="14.25" customHeight="1" x14ac:dyDescent="0.3">
      <c r="A274" s="212" t="s">
        <v>335</v>
      </c>
      <c r="B274" s="211"/>
      <c r="C274" s="211"/>
      <c r="D274" s="211"/>
      <c r="E274" s="210"/>
      <c r="F274" s="209">
        <v>0.47</v>
      </c>
      <c r="G274" s="212" t="s">
        <v>334</v>
      </c>
      <c r="H274" s="211"/>
      <c r="I274" s="210"/>
      <c r="J274" s="209">
        <v>0.39</v>
      </c>
    </row>
    <row r="275" spans="1:10" ht="14.25" customHeight="1" x14ac:dyDescent="0.3">
      <c r="A275" s="212" t="s">
        <v>333</v>
      </c>
      <c r="B275" s="211"/>
      <c r="C275" s="211"/>
      <c r="D275" s="211"/>
      <c r="E275" s="210"/>
      <c r="F275" s="209">
        <v>0.89</v>
      </c>
      <c r="G275" s="212" t="s">
        <v>332</v>
      </c>
      <c r="H275" s="211"/>
      <c r="I275" s="210"/>
      <c r="J275" s="209">
        <v>2.12</v>
      </c>
    </row>
    <row r="276" spans="1:10" ht="32.700000000000003" customHeight="1" x14ac:dyDescent="0.3">
      <c r="A276" s="228" t="s">
        <v>168</v>
      </c>
      <c r="B276" s="228" t="s">
        <v>938</v>
      </c>
      <c r="C276" s="228" t="s">
        <v>1344</v>
      </c>
      <c r="D276" s="231" t="s">
        <v>1343</v>
      </c>
      <c r="E276" s="230"/>
      <c r="F276" s="230"/>
      <c r="G276" s="230"/>
      <c r="H276" s="230"/>
      <c r="I276" s="229"/>
      <c r="J276" s="228" t="s">
        <v>0</v>
      </c>
    </row>
    <row r="277" spans="1:10" ht="14.25" customHeight="1" x14ac:dyDescent="0.3">
      <c r="A277" s="224" t="s">
        <v>54</v>
      </c>
      <c r="B277" s="224" t="s">
        <v>55</v>
      </c>
      <c r="C277" s="224" t="s">
        <v>9</v>
      </c>
      <c r="D277" s="227" t="s">
        <v>10</v>
      </c>
      <c r="E277" s="226"/>
      <c r="F277" s="225"/>
      <c r="G277" s="224" t="s">
        <v>353</v>
      </c>
      <c r="H277" s="224" t="s">
        <v>352</v>
      </c>
      <c r="I277" s="223" t="s">
        <v>351</v>
      </c>
      <c r="J277" s="222" t="s">
        <v>56</v>
      </c>
    </row>
    <row r="278" spans="1:10" ht="14.25" customHeight="1" x14ac:dyDescent="0.3">
      <c r="A278" s="216" t="s">
        <v>346</v>
      </c>
      <c r="B278" s="216" t="s">
        <v>357</v>
      </c>
      <c r="C278" s="216" t="s">
        <v>1342</v>
      </c>
      <c r="D278" s="219" t="s">
        <v>1341</v>
      </c>
      <c r="E278" s="218"/>
      <c r="F278" s="217"/>
      <c r="G278" s="216" t="s">
        <v>0</v>
      </c>
      <c r="H278" s="215">
        <v>0.5</v>
      </c>
      <c r="I278" s="214">
        <v>36.25</v>
      </c>
      <c r="J278" s="213">
        <v>18.13</v>
      </c>
    </row>
    <row r="279" spans="1:10" ht="14.25" customHeight="1" x14ac:dyDescent="0.3">
      <c r="A279" s="216" t="s">
        <v>346</v>
      </c>
      <c r="B279" s="216" t="s">
        <v>357</v>
      </c>
      <c r="C279" s="216" t="s">
        <v>1340</v>
      </c>
      <c r="D279" s="219" t="s">
        <v>1339</v>
      </c>
      <c r="E279" s="218"/>
      <c r="F279" s="217"/>
      <c r="G279" s="216" t="s">
        <v>218</v>
      </c>
      <c r="H279" s="215">
        <v>1.37</v>
      </c>
      <c r="I279" s="214">
        <v>204.93</v>
      </c>
      <c r="J279" s="213">
        <v>280.75</v>
      </c>
    </row>
    <row r="280" spans="1:10" ht="14.25" customHeight="1" x14ac:dyDescent="0.3">
      <c r="A280" s="216" t="s">
        <v>346</v>
      </c>
      <c r="B280" s="216" t="s">
        <v>341</v>
      </c>
      <c r="C280" s="216" t="s">
        <v>1338</v>
      </c>
      <c r="D280" s="219" t="s">
        <v>1337</v>
      </c>
      <c r="E280" s="218"/>
      <c r="F280" s="217"/>
      <c r="G280" s="216" t="s">
        <v>343</v>
      </c>
      <c r="H280" s="215">
        <v>4.3499999999999996</v>
      </c>
      <c r="I280" s="214">
        <v>8.02</v>
      </c>
      <c r="J280" s="213">
        <v>34.89</v>
      </c>
    </row>
    <row r="281" spans="1:10" ht="14.25" customHeight="1" x14ac:dyDescent="0.3">
      <c r="A281" s="216" t="s">
        <v>346</v>
      </c>
      <c r="B281" s="216" t="s">
        <v>341</v>
      </c>
      <c r="C281" s="216" t="s">
        <v>1336</v>
      </c>
      <c r="D281" s="219" t="s">
        <v>1335</v>
      </c>
      <c r="E281" s="218"/>
      <c r="F281" s="217"/>
      <c r="G281" s="216" t="s">
        <v>343</v>
      </c>
      <c r="H281" s="215">
        <v>1.73</v>
      </c>
      <c r="I281" s="214">
        <v>9.34</v>
      </c>
      <c r="J281" s="213">
        <v>16.16</v>
      </c>
    </row>
    <row r="282" spans="1:10" ht="14.25" customHeight="1" x14ac:dyDescent="0.3">
      <c r="A282" s="216" t="s">
        <v>346</v>
      </c>
      <c r="B282" s="216" t="s">
        <v>341</v>
      </c>
      <c r="C282" s="216" t="s">
        <v>1334</v>
      </c>
      <c r="D282" s="219" t="s">
        <v>1333</v>
      </c>
      <c r="E282" s="218"/>
      <c r="F282" s="217"/>
      <c r="G282" s="216" t="s">
        <v>343</v>
      </c>
      <c r="H282" s="215">
        <v>0.14000000000000001</v>
      </c>
      <c r="I282" s="214">
        <v>8.7100000000000009</v>
      </c>
      <c r="J282" s="213">
        <v>1.22</v>
      </c>
    </row>
    <row r="283" spans="1:10" ht="22.8" customHeight="1" x14ac:dyDescent="0.3">
      <c r="A283" s="216" t="s">
        <v>346</v>
      </c>
      <c r="B283" s="216" t="s">
        <v>341</v>
      </c>
      <c r="C283" s="216" t="s">
        <v>1332</v>
      </c>
      <c r="D283" s="219" t="s">
        <v>1331</v>
      </c>
      <c r="E283" s="218"/>
      <c r="F283" s="217"/>
      <c r="G283" s="216" t="s">
        <v>3</v>
      </c>
      <c r="H283" s="215">
        <v>2.4</v>
      </c>
      <c r="I283" s="214">
        <v>24.49</v>
      </c>
      <c r="J283" s="213">
        <v>58.78</v>
      </c>
    </row>
    <row r="284" spans="1:10" ht="14.25" customHeight="1" x14ac:dyDescent="0.3">
      <c r="A284" s="216" t="s">
        <v>346</v>
      </c>
      <c r="B284" s="216" t="s">
        <v>616</v>
      </c>
      <c r="C284" s="216" t="s">
        <v>1330</v>
      </c>
      <c r="D284" s="219" t="s">
        <v>1329</v>
      </c>
      <c r="E284" s="218"/>
      <c r="F284" s="217"/>
      <c r="G284" s="216" t="s">
        <v>3</v>
      </c>
      <c r="H284" s="215">
        <v>3</v>
      </c>
      <c r="I284" s="214">
        <v>42.86</v>
      </c>
      <c r="J284" s="213">
        <v>128.58000000000001</v>
      </c>
    </row>
    <row r="285" spans="1:10" ht="14.25" customHeight="1" x14ac:dyDescent="0.3">
      <c r="A285" s="216" t="s">
        <v>346</v>
      </c>
      <c r="B285" s="216" t="s">
        <v>1179</v>
      </c>
      <c r="C285" s="216" t="s">
        <v>1328</v>
      </c>
      <c r="D285" s="219" t="s">
        <v>1327</v>
      </c>
      <c r="E285" s="218"/>
      <c r="F285" s="217"/>
      <c r="G285" s="216" t="s">
        <v>3</v>
      </c>
      <c r="H285" s="215">
        <v>3</v>
      </c>
      <c r="I285" s="214">
        <v>11.48</v>
      </c>
      <c r="J285" s="213">
        <v>34.44</v>
      </c>
    </row>
    <row r="286" spans="1:10" ht="14.25" customHeight="1" x14ac:dyDescent="0.3">
      <c r="A286" s="220" t="s">
        <v>342</v>
      </c>
      <c r="B286" s="216" t="s">
        <v>357</v>
      </c>
      <c r="C286" s="216" t="s">
        <v>953</v>
      </c>
      <c r="D286" s="219" t="s">
        <v>952</v>
      </c>
      <c r="E286" s="218"/>
      <c r="F286" s="217"/>
      <c r="G286" s="216" t="s">
        <v>217</v>
      </c>
      <c r="H286" s="215">
        <v>0.08</v>
      </c>
      <c r="I286" s="214">
        <v>87.04</v>
      </c>
      <c r="J286" s="213">
        <v>6.96</v>
      </c>
    </row>
    <row r="287" spans="1:10" ht="14.25" customHeight="1" x14ac:dyDescent="0.3">
      <c r="A287" s="220" t="s">
        <v>342</v>
      </c>
      <c r="B287" s="216" t="s">
        <v>341</v>
      </c>
      <c r="C287" s="216" t="s">
        <v>445</v>
      </c>
      <c r="D287" s="219" t="s">
        <v>370</v>
      </c>
      <c r="E287" s="218"/>
      <c r="F287" s="217"/>
      <c r="G287" s="216" t="s">
        <v>338</v>
      </c>
      <c r="H287" s="215">
        <v>0.50020010000000004</v>
      </c>
      <c r="I287" s="214">
        <v>27.26</v>
      </c>
      <c r="J287" s="213">
        <v>13.64</v>
      </c>
    </row>
    <row r="288" spans="1:10" ht="14.25" customHeight="1" x14ac:dyDescent="0.3">
      <c r="A288" s="220" t="s">
        <v>342</v>
      </c>
      <c r="B288" s="216" t="s">
        <v>341</v>
      </c>
      <c r="C288" s="216" t="s">
        <v>899</v>
      </c>
      <c r="D288" s="219" t="s">
        <v>898</v>
      </c>
      <c r="E288" s="218"/>
      <c r="F288" s="217"/>
      <c r="G288" s="216" t="s">
        <v>338</v>
      </c>
      <c r="H288" s="215">
        <v>2.0008013</v>
      </c>
      <c r="I288" s="214">
        <v>27.05</v>
      </c>
      <c r="J288" s="213">
        <v>54.12</v>
      </c>
    </row>
    <row r="289" spans="1:10" ht="14.25" customHeight="1" x14ac:dyDescent="0.3">
      <c r="A289" s="220" t="s">
        <v>342</v>
      </c>
      <c r="B289" s="216" t="s">
        <v>341</v>
      </c>
      <c r="C289" s="216" t="s">
        <v>340</v>
      </c>
      <c r="D289" s="219" t="s">
        <v>339</v>
      </c>
      <c r="E289" s="218"/>
      <c r="F289" s="217"/>
      <c r="G289" s="216" t="s">
        <v>338</v>
      </c>
      <c r="H289" s="215">
        <v>0.54021600000000003</v>
      </c>
      <c r="I289" s="214">
        <v>21.79</v>
      </c>
      <c r="J289" s="213">
        <v>11.77</v>
      </c>
    </row>
    <row r="290" spans="1:10" ht="14.25" customHeight="1" x14ac:dyDescent="0.3">
      <c r="A290" s="220" t="s">
        <v>342</v>
      </c>
      <c r="B290" s="216" t="s">
        <v>341</v>
      </c>
      <c r="C290" s="216" t="s">
        <v>876</v>
      </c>
      <c r="D290" s="219" t="s">
        <v>875</v>
      </c>
      <c r="E290" s="218"/>
      <c r="F290" s="217"/>
      <c r="G290" s="216" t="s">
        <v>217</v>
      </c>
      <c r="H290" s="215">
        <v>0.01</v>
      </c>
      <c r="I290" s="214">
        <v>25.95</v>
      </c>
      <c r="J290" s="213">
        <v>0.26</v>
      </c>
    </row>
    <row r="291" spans="1:10" ht="14.25" customHeight="1" x14ac:dyDescent="0.3">
      <c r="A291" s="220" t="s">
        <v>342</v>
      </c>
      <c r="B291" s="216" t="s">
        <v>341</v>
      </c>
      <c r="C291" s="216" t="s">
        <v>891</v>
      </c>
      <c r="D291" s="219" t="s">
        <v>890</v>
      </c>
      <c r="E291" s="218"/>
      <c r="F291" s="217"/>
      <c r="G291" s="216" t="s">
        <v>3</v>
      </c>
      <c r="H291" s="215">
        <v>2</v>
      </c>
      <c r="I291" s="214">
        <v>398.13</v>
      </c>
      <c r="J291" s="213">
        <v>796.26</v>
      </c>
    </row>
    <row r="292" spans="1:10" ht="14.25" customHeight="1" x14ac:dyDescent="0.3">
      <c r="A292" s="220" t="s">
        <v>342</v>
      </c>
      <c r="B292" s="216" t="s">
        <v>341</v>
      </c>
      <c r="C292" s="216" t="s">
        <v>816</v>
      </c>
      <c r="D292" s="219" t="s">
        <v>815</v>
      </c>
      <c r="E292" s="218"/>
      <c r="F292" s="217"/>
      <c r="G292" s="216" t="s">
        <v>796</v>
      </c>
      <c r="H292" s="215">
        <v>6.0020999999999998E-3</v>
      </c>
      <c r="I292" s="214">
        <v>3969.13</v>
      </c>
      <c r="J292" s="213">
        <v>23.82</v>
      </c>
    </row>
    <row r="293" spans="1:10" ht="22.8" customHeight="1" x14ac:dyDescent="0.3">
      <c r="A293" s="220" t="s">
        <v>342</v>
      </c>
      <c r="B293" s="216" t="s">
        <v>341</v>
      </c>
      <c r="C293" s="216" t="s">
        <v>833</v>
      </c>
      <c r="D293" s="219" t="s">
        <v>832</v>
      </c>
      <c r="E293" s="218"/>
      <c r="F293" s="217"/>
      <c r="G293" s="216" t="s">
        <v>217</v>
      </c>
      <c r="H293" s="215">
        <v>0.1</v>
      </c>
      <c r="I293" s="214">
        <v>750.12</v>
      </c>
      <c r="J293" s="213">
        <v>75.010000000000005</v>
      </c>
    </row>
    <row r="294" spans="1:10" ht="14.25" customHeight="1" x14ac:dyDescent="0.3">
      <c r="A294" s="212" t="s">
        <v>337</v>
      </c>
      <c r="B294" s="211"/>
      <c r="C294" s="211"/>
      <c r="D294" s="211"/>
      <c r="E294" s="210"/>
      <c r="F294" s="209">
        <v>80.39</v>
      </c>
      <c r="G294" s="212" t="s">
        <v>336</v>
      </c>
      <c r="H294" s="211"/>
      <c r="I294" s="210"/>
      <c r="J294" s="209">
        <v>1554.79</v>
      </c>
    </row>
    <row r="295" spans="1:10" ht="14.25" customHeight="1" x14ac:dyDescent="0.3">
      <c r="A295" s="212" t="s">
        <v>335</v>
      </c>
      <c r="B295" s="211"/>
      <c r="C295" s="211"/>
      <c r="D295" s="211"/>
      <c r="E295" s="210"/>
      <c r="F295" s="209">
        <v>85.65</v>
      </c>
      <c r="G295" s="212" t="s">
        <v>334</v>
      </c>
      <c r="H295" s="211"/>
      <c r="I295" s="210"/>
      <c r="J295" s="209">
        <v>349.36</v>
      </c>
    </row>
    <row r="296" spans="1:10" ht="14.25" customHeight="1" x14ac:dyDescent="0.3">
      <c r="A296" s="212" t="s">
        <v>333</v>
      </c>
      <c r="B296" s="211"/>
      <c r="C296" s="211"/>
      <c r="D296" s="211"/>
      <c r="E296" s="210"/>
      <c r="F296" s="209">
        <v>166.04</v>
      </c>
      <c r="G296" s="212" t="s">
        <v>332</v>
      </c>
      <c r="H296" s="211"/>
      <c r="I296" s="210"/>
      <c r="J296" s="209">
        <v>1904.15</v>
      </c>
    </row>
    <row r="297" spans="1:10" ht="3.3" customHeight="1" x14ac:dyDescent="0.3"/>
    <row r="298" spans="1:10" ht="11.25" customHeight="1" x14ac:dyDescent="0.3">
      <c r="A298" s="208" t="s">
        <v>331</v>
      </c>
      <c r="B298" s="208"/>
      <c r="C298" s="208"/>
      <c r="D298" s="208"/>
      <c r="E298" s="208"/>
      <c r="F298" s="208"/>
      <c r="G298" s="208"/>
      <c r="H298" s="208"/>
      <c r="I298" s="208"/>
      <c r="J298" s="208"/>
    </row>
    <row r="299" spans="1:10" ht="11.25" customHeight="1" x14ac:dyDescent="0.3">
      <c r="A299" s="208" t="s">
        <v>330</v>
      </c>
      <c r="B299" s="208"/>
      <c r="C299" s="208"/>
      <c r="D299" s="208"/>
      <c r="E299" s="208"/>
      <c r="F299" s="208"/>
      <c r="G299" s="208"/>
      <c r="H299" s="208"/>
      <c r="I299" s="208"/>
      <c r="J299" s="208"/>
    </row>
    <row r="300" spans="1:10" ht="11.25" customHeight="1" x14ac:dyDescent="0.3">
      <c r="A300" s="208" t="s">
        <v>329</v>
      </c>
      <c r="B300" s="208"/>
      <c r="C300" s="208"/>
      <c r="D300" s="208"/>
      <c r="E300" s="208"/>
      <c r="F300" s="208"/>
      <c r="G300" s="208"/>
      <c r="H300" s="208"/>
      <c r="I300" s="208"/>
      <c r="J300" s="208"/>
    </row>
    <row r="301" spans="1:10" ht="70.95" customHeight="1" x14ac:dyDescent="0.3"/>
    <row r="302" spans="1:10" ht="14.25" customHeight="1" x14ac:dyDescent="0.3">
      <c r="A302" s="256" t="s">
        <v>395</v>
      </c>
      <c r="B302" s="255"/>
      <c r="C302" s="255"/>
      <c r="D302" s="255"/>
      <c r="E302" s="255"/>
      <c r="F302" s="255"/>
      <c r="G302" s="255"/>
      <c r="H302" s="255"/>
      <c r="I302" s="255"/>
      <c r="J302" s="254"/>
    </row>
    <row r="303" spans="1:10" ht="14.25" customHeight="1" x14ac:dyDescent="0.3">
      <c r="A303" s="253" t="s">
        <v>394</v>
      </c>
      <c r="B303" s="251" t="s">
        <v>57</v>
      </c>
      <c r="C303" s="250"/>
      <c r="D303" s="250"/>
      <c r="E303" s="250"/>
      <c r="F303" s="250"/>
      <c r="G303" s="250"/>
      <c r="H303" s="249"/>
      <c r="I303" s="233" t="s">
        <v>393</v>
      </c>
      <c r="J303" s="216" t="s">
        <v>1326</v>
      </c>
    </row>
    <row r="304" spans="1:10" ht="14.25" customHeight="1" x14ac:dyDescent="0.3">
      <c r="A304" s="253" t="s">
        <v>61</v>
      </c>
      <c r="B304" s="251" t="s">
        <v>65</v>
      </c>
      <c r="C304" s="250"/>
      <c r="D304" s="250"/>
      <c r="E304" s="250"/>
      <c r="F304" s="250"/>
      <c r="G304" s="250"/>
      <c r="H304" s="249"/>
      <c r="I304" s="233" t="s">
        <v>391</v>
      </c>
      <c r="J304" s="216" t="s">
        <v>390</v>
      </c>
    </row>
    <row r="305" spans="1:10" ht="14.25" customHeight="1" x14ac:dyDescent="0.3">
      <c r="A305" s="252" t="s">
        <v>389</v>
      </c>
      <c r="B305" s="251" t="s">
        <v>209</v>
      </c>
      <c r="C305" s="250"/>
      <c r="D305" s="250"/>
      <c r="E305" s="250"/>
      <c r="F305" s="250"/>
      <c r="G305" s="250"/>
      <c r="H305" s="249"/>
      <c r="I305" s="240" t="s">
        <v>388</v>
      </c>
      <c r="J305" s="239"/>
    </row>
    <row r="306" spans="1:10" ht="14.25" customHeight="1" x14ac:dyDescent="0.3">
      <c r="A306" s="248" t="s">
        <v>387</v>
      </c>
      <c r="B306" s="247" t="s">
        <v>386</v>
      </c>
      <c r="C306" s="246"/>
      <c r="D306" s="246"/>
      <c r="E306" s="246"/>
      <c r="F306" s="246"/>
      <c r="G306" s="246"/>
      <c r="H306" s="245"/>
      <c r="I306" s="233" t="s">
        <v>385</v>
      </c>
      <c r="J306" s="216" t="s">
        <v>384</v>
      </c>
    </row>
    <row r="307" spans="1:10" ht="14.25" customHeight="1" x14ac:dyDescent="0.3">
      <c r="A307" s="238"/>
      <c r="B307" s="243"/>
      <c r="C307" s="242"/>
      <c r="D307" s="242"/>
      <c r="E307" s="242"/>
      <c r="F307" s="242"/>
      <c r="G307" s="242"/>
      <c r="H307" s="241"/>
      <c r="I307" s="244" t="s">
        <v>383</v>
      </c>
      <c r="J307" s="216" t="s">
        <v>382</v>
      </c>
    </row>
    <row r="308" spans="1:10" ht="14.25" customHeight="1" x14ac:dyDescent="0.3">
      <c r="A308" s="238"/>
      <c r="B308" s="243"/>
      <c r="C308" s="242"/>
      <c r="D308" s="242"/>
      <c r="E308" s="242"/>
      <c r="F308" s="242"/>
      <c r="G308" s="242"/>
      <c r="H308" s="241"/>
      <c r="I308" s="240" t="s">
        <v>7</v>
      </c>
      <c r="J308" s="239"/>
    </row>
    <row r="309" spans="1:10" ht="14.25" customHeight="1" x14ac:dyDescent="0.3">
      <c r="A309" s="238"/>
      <c r="B309" s="237"/>
      <c r="C309" s="236"/>
      <c r="D309" s="236"/>
      <c r="E309" s="236"/>
      <c r="F309" s="236"/>
      <c r="G309" s="236"/>
      <c r="H309" s="235"/>
      <c r="I309" s="233" t="s">
        <v>381</v>
      </c>
      <c r="J309" s="216" t="s">
        <v>380</v>
      </c>
    </row>
    <row r="310" spans="1:10" ht="14.25" customHeight="1" x14ac:dyDescent="0.3">
      <c r="A310" s="234"/>
      <c r="B310" s="219" t="s">
        <v>378</v>
      </c>
      <c r="C310" s="218"/>
      <c r="D310" s="217"/>
      <c r="E310" s="219" t="s">
        <v>320</v>
      </c>
      <c r="F310" s="218"/>
      <c r="G310" s="218"/>
      <c r="H310" s="217"/>
      <c r="I310" s="233" t="s">
        <v>379</v>
      </c>
      <c r="J310" s="216" t="s">
        <v>378</v>
      </c>
    </row>
    <row r="311" spans="1:10" ht="14.25" customHeight="1" x14ac:dyDescent="0.3">
      <c r="A311" s="233" t="s">
        <v>377</v>
      </c>
      <c r="B311" s="219" t="s">
        <v>376</v>
      </c>
      <c r="C311" s="218"/>
      <c r="D311" s="218"/>
      <c r="E311" s="218"/>
      <c r="F311" s="218"/>
      <c r="G311" s="218"/>
      <c r="H311" s="218"/>
      <c r="I311" s="218"/>
      <c r="J311" s="217"/>
    </row>
    <row r="312" spans="1:10" ht="32.700000000000003" customHeight="1" x14ac:dyDescent="0.3">
      <c r="A312" s="228" t="s">
        <v>170</v>
      </c>
      <c r="B312" s="228" t="s">
        <v>938</v>
      </c>
      <c r="C312" s="228" t="s">
        <v>1325</v>
      </c>
      <c r="D312" s="231" t="s">
        <v>1324</v>
      </c>
      <c r="E312" s="230"/>
      <c r="F312" s="230"/>
      <c r="G312" s="230"/>
      <c r="H312" s="230"/>
      <c r="I312" s="229"/>
      <c r="J312" s="228" t="s">
        <v>0</v>
      </c>
    </row>
    <row r="313" spans="1:10" ht="14.25" customHeight="1" x14ac:dyDescent="0.3">
      <c r="A313" s="224" t="s">
        <v>54</v>
      </c>
      <c r="B313" s="224" t="s">
        <v>55</v>
      </c>
      <c r="C313" s="224" t="s">
        <v>9</v>
      </c>
      <c r="D313" s="227" t="s">
        <v>10</v>
      </c>
      <c r="E313" s="226"/>
      <c r="F313" s="225"/>
      <c r="G313" s="224" t="s">
        <v>353</v>
      </c>
      <c r="H313" s="224" t="s">
        <v>352</v>
      </c>
      <c r="I313" s="223" t="s">
        <v>351</v>
      </c>
      <c r="J313" s="222" t="s">
        <v>56</v>
      </c>
    </row>
    <row r="314" spans="1:10" ht="14.25" customHeight="1" x14ac:dyDescent="0.3">
      <c r="A314" s="216" t="s">
        <v>346</v>
      </c>
      <c r="B314" s="216" t="s">
        <v>1323</v>
      </c>
      <c r="C314" s="216" t="s">
        <v>1322</v>
      </c>
      <c r="D314" s="219" t="s">
        <v>1321</v>
      </c>
      <c r="E314" s="218"/>
      <c r="F314" s="217"/>
      <c r="G314" s="216" t="s">
        <v>0</v>
      </c>
      <c r="H314" s="215">
        <v>32</v>
      </c>
      <c r="I314" s="214">
        <v>27.72</v>
      </c>
      <c r="J314" s="213">
        <v>887.04</v>
      </c>
    </row>
    <row r="315" spans="1:10" ht="22.8" customHeight="1" x14ac:dyDescent="0.3">
      <c r="A315" s="216" t="s">
        <v>346</v>
      </c>
      <c r="B315" s="216" t="s">
        <v>341</v>
      </c>
      <c r="C315" s="216" t="s">
        <v>1320</v>
      </c>
      <c r="D315" s="219" t="s">
        <v>1319</v>
      </c>
      <c r="E315" s="218"/>
      <c r="F315" s="217"/>
      <c r="G315" s="216" t="s">
        <v>3</v>
      </c>
      <c r="H315" s="215">
        <v>11.2</v>
      </c>
      <c r="I315" s="214">
        <v>99</v>
      </c>
      <c r="J315" s="213">
        <v>1108.8</v>
      </c>
    </row>
    <row r="316" spans="1:10" ht="22.8" customHeight="1" x14ac:dyDescent="0.3">
      <c r="A316" s="216" t="s">
        <v>346</v>
      </c>
      <c r="B316" s="216" t="s">
        <v>341</v>
      </c>
      <c r="C316" s="216" t="s">
        <v>1318</v>
      </c>
      <c r="D316" s="219" t="s">
        <v>1317</v>
      </c>
      <c r="E316" s="218"/>
      <c r="F316" s="217"/>
      <c r="G316" s="216" t="s">
        <v>3</v>
      </c>
      <c r="H316" s="215">
        <v>17.5</v>
      </c>
      <c r="I316" s="214">
        <v>12</v>
      </c>
      <c r="J316" s="213">
        <v>210</v>
      </c>
    </row>
    <row r="317" spans="1:10" ht="22.8" customHeight="1" x14ac:dyDescent="0.3">
      <c r="A317" s="216" t="s">
        <v>346</v>
      </c>
      <c r="B317" s="216" t="s">
        <v>341</v>
      </c>
      <c r="C317" s="216" t="s">
        <v>1316</v>
      </c>
      <c r="D317" s="219" t="s">
        <v>1315</v>
      </c>
      <c r="E317" s="218"/>
      <c r="F317" s="217"/>
      <c r="G317" s="216" t="s">
        <v>3</v>
      </c>
      <c r="H317" s="215">
        <v>13</v>
      </c>
      <c r="I317" s="214">
        <v>24.41</v>
      </c>
      <c r="J317" s="213">
        <v>317.33</v>
      </c>
    </row>
    <row r="318" spans="1:10" ht="14.25" customHeight="1" x14ac:dyDescent="0.3">
      <c r="A318" s="216" t="s">
        <v>346</v>
      </c>
      <c r="B318" s="216" t="s">
        <v>341</v>
      </c>
      <c r="C318" s="216" t="s">
        <v>1314</v>
      </c>
      <c r="D318" s="219" t="s">
        <v>1313</v>
      </c>
      <c r="E318" s="218"/>
      <c r="F318" s="217"/>
      <c r="G318" s="216" t="s">
        <v>343</v>
      </c>
      <c r="H318" s="215">
        <v>3</v>
      </c>
      <c r="I318" s="214">
        <v>17.89</v>
      </c>
      <c r="J318" s="213">
        <v>53.67</v>
      </c>
    </row>
    <row r="319" spans="1:10" ht="22.8" customHeight="1" x14ac:dyDescent="0.3">
      <c r="A319" s="216" t="s">
        <v>346</v>
      </c>
      <c r="B319" s="216" t="s">
        <v>341</v>
      </c>
      <c r="C319" s="216" t="s">
        <v>1312</v>
      </c>
      <c r="D319" s="219" t="s">
        <v>1311</v>
      </c>
      <c r="E319" s="218"/>
      <c r="F319" s="217"/>
      <c r="G319" s="216" t="s">
        <v>3</v>
      </c>
      <c r="H319" s="215">
        <v>2.2000000000000002</v>
      </c>
      <c r="I319" s="214">
        <v>13.93</v>
      </c>
      <c r="J319" s="213">
        <v>30.65</v>
      </c>
    </row>
    <row r="320" spans="1:10" ht="14.25" customHeight="1" x14ac:dyDescent="0.3">
      <c r="A320" s="220" t="s">
        <v>342</v>
      </c>
      <c r="B320" s="216" t="s">
        <v>357</v>
      </c>
      <c r="C320" s="216" t="s">
        <v>953</v>
      </c>
      <c r="D320" s="219" t="s">
        <v>952</v>
      </c>
      <c r="E320" s="218"/>
      <c r="F320" s="217"/>
      <c r="G320" s="216" t="s">
        <v>217</v>
      </c>
      <c r="H320" s="215">
        <v>0.45</v>
      </c>
      <c r="I320" s="214">
        <v>87.04</v>
      </c>
      <c r="J320" s="213">
        <v>39.17</v>
      </c>
    </row>
    <row r="321" spans="1:10" ht="14.25" customHeight="1" x14ac:dyDescent="0.3">
      <c r="A321" s="220" t="s">
        <v>342</v>
      </c>
      <c r="B321" s="216" t="s">
        <v>341</v>
      </c>
      <c r="C321" s="216" t="s">
        <v>482</v>
      </c>
      <c r="D321" s="219" t="s">
        <v>481</v>
      </c>
      <c r="E321" s="218"/>
      <c r="F321" s="217"/>
      <c r="G321" s="216" t="s">
        <v>338</v>
      </c>
      <c r="H321" s="215">
        <v>10</v>
      </c>
      <c r="I321" s="214">
        <v>22.19</v>
      </c>
      <c r="J321" s="213">
        <v>221.9</v>
      </c>
    </row>
    <row r="322" spans="1:10" ht="14.25" customHeight="1" x14ac:dyDescent="0.3">
      <c r="A322" s="220" t="s">
        <v>342</v>
      </c>
      <c r="B322" s="216" t="s">
        <v>341</v>
      </c>
      <c r="C322" s="216" t="s">
        <v>480</v>
      </c>
      <c r="D322" s="219" t="s">
        <v>479</v>
      </c>
      <c r="E322" s="218"/>
      <c r="F322" s="217"/>
      <c r="G322" s="216" t="s">
        <v>338</v>
      </c>
      <c r="H322" s="215">
        <v>15</v>
      </c>
      <c r="I322" s="214">
        <v>26.98</v>
      </c>
      <c r="J322" s="213">
        <v>404.7</v>
      </c>
    </row>
    <row r="323" spans="1:10" ht="14.25" customHeight="1" x14ac:dyDescent="0.3">
      <c r="A323" s="220" t="s">
        <v>342</v>
      </c>
      <c r="B323" s="216" t="s">
        <v>341</v>
      </c>
      <c r="C323" s="216" t="s">
        <v>876</v>
      </c>
      <c r="D323" s="219" t="s">
        <v>875</v>
      </c>
      <c r="E323" s="218"/>
      <c r="F323" s="217"/>
      <c r="G323" s="216" t="s">
        <v>217</v>
      </c>
      <c r="H323" s="215">
        <v>0.18</v>
      </c>
      <c r="I323" s="214">
        <v>25.95</v>
      </c>
      <c r="J323" s="213">
        <v>4.67</v>
      </c>
    </row>
    <row r="324" spans="1:10" ht="22.8" customHeight="1" x14ac:dyDescent="0.3">
      <c r="A324" s="220" t="s">
        <v>342</v>
      </c>
      <c r="B324" s="216" t="s">
        <v>341</v>
      </c>
      <c r="C324" s="216" t="s">
        <v>795</v>
      </c>
      <c r="D324" s="219" t="s">
        <v>794</v>
      </c>
      <c r="E324" s="218"/>
      <c r="F324" s="217"/>
      <c r="G324" s="216" t="s">
        <v>218</v>
      </c>
      <c r="H324" s="215">
        <v>0.02</v>
      </c>
      <c r="I324" s="214">
        <v>47.57</v>
      </c>
      <c r="J324" s="213">
        <v>0.95</v>
      </c>
    </row>
    <row r="325" spans="1:10" ht="14.25" customHeight="1" x14ac:dyDescent="0.3">
      <c r="A325" s="220" t="s">
        <v>342</v>
      </c>
      <c r="B325" s="216" t="s">
        <v>341</v>
      </c>
      <c r="C325" s="216" t="s">
        <v>793</v>
      </c>
      <c r="D325" s="219" t="s">
        <v>792</v>
      </c>
      <c r="E325" s="218"/>
      <c r="F325" s="217"/>
      <c r="G325" s="216" t="s">
        <v>218</v>
      </c>
      <c r="H325" s="215">
        <v>10.154999999999999</v>
      </c>
      <c r="I325" s="214">
        <v>1.94</v>
      </c>
      <c r="J325" s="213">
        <v>19.7</v>
      </c>
    </row>
    <row r="326" spans="1:10" ht="22.8" customHeight="1" x14ac:dyDescent="0.3">
      <c r="A326" s="220" t="s">
        <v>342</v>
      </c>
      <c r="B326" s="216" t="s">
        <v>341</v>
      </c>
      <c r="C326" s="216" t="s">
        <v>789</v>
      </c>
      <c r="D326" s="219" t="s">
        <v>788</v>
      </c>
      <c r="E326" s="218"/>
      <c r="F326" s="217"/>
      <c r="G326" s="216" t="s">
        <v>218</v>
      </c>
      <c r="H326" s="215">
        <v>15</v>
      </c>
      <c r="I326" s="214">
        <v>19.399999999999999</v>
      </c>
      <c r="J326" s="213">
        <v>291</v>
      </c>
    </row>
    <row r="327" spans="1:10" ht="22.8" customHeight="1" x14ac:dyDescent="0.3">
      <c r="A327" s="220" t="s">
        <v>342</v>
      </c>
      <c r="B327" s="216" t="s">
        <v>341</v>
      </c>
      <c r="C327" s="216" t="s">
        <v>833</v>
      </c>
      <c r="D327" s="219" t="s">
        <v>832</v>
      </c>
      <c r="E327" s="218"/>
      <c r="F327" s="217"/>
      <c r="G327" s="216" t="s">
        <v>217</v>
      </c>
      <c r="H327" s="215">
        <v>0.1</v>
      </c>
      <c r="I327" s="214">
        <v>750.12</v>
      </c>
      <c r="J327" s="213">
        <v>75.010000000000005</v>
      </c>
    </row>
    <row r="328" spans="1:10" ht="14.25" customHeight="1" x14ac:dyDescent="0.3">
      <c r="A328" s="212" t="s">
        <v>337</v>
      </c>
      <c r="B328" s="211"/>
      <c r="C328" s="211"/>
      <c r="D328" s="211"/>
      <c r="E328" s="210"/>
      <c r="F328" s="209">
        <v>289.64999999999998</v>
      </c>
      <c r="G328" s="212" t="s">
        <v>336</v>
      </c>
      <c r="H328" s="211"/>
      <c r="I328" s="210"/>
      <c r="J328" s="209">
        <v>3664.59</v>
      </c>
    </row>
    <row r="329" spans="1:10" ht="14.25" customHeight="1" x14ac:dyDescent="0.3">
      <c r="A329" s="212" t="s">
        <v>335</v>
      </c>
      <c r="B329" s="211"/>
      <c r="C329" s="211"/>
      <c r="D329" s="211"/>
      <c r="E329" s="210"/>
      <c r="F329" s="209">
        <v>323.39</v>
      </c>
      <c r="G329" s="212" t="s">
        <v>334</v>
      </c>
      <c r="H329" s="211"/>
      <c r="I329" s="210"/>
      <c r="J329" s="209">
        <v>823.43</v>
      </c>
    </row>
    <row r="330" spans="1:10" ht="14.25" customHeight="1" x14ac:dyDescent="0.3">
      <c r="A330" s="212" t="s">
        <v>333</v>
      </c>
      <c r="B330" s="211"/>
      <c r="C330" s="211"/>
      <c r="D330" s="211"/>
      <c r="E330" s="210"/>
      <c r="F330" s="209">
        <v>613.04</v>
      </c>
      <c r="G330" s="212" t="s">
        <v>332</v>
      </c>
      <c r="H330" s="211"/>
      <c r="I330" s="210"/>
      <c r="J330" s="209">
        <v>4488.0200000000004</v>
      </c>
    </row>
    <row r="331" spans="1:10" ht="22.8" customHeight="1" x14ac:dyDescent="0.3">
      <c r="A331" s="228" t="s">
        <v>171</v>
      </c>
      <c r="B331" s="228" t="s">
        <v>938</v>
      </c>
      <c r="C331" s="228" t="s">
        <v>1310</v>
      </c>
      <c r="D331" s="231" t="s">
        <v>1309</v>
      </c>
      <c r="E331" s="230"/>
      <c r="F331" s="230"/>
      <c r="G331" s="230"/>
      <c r="H331" s="230"/>
      <c r="I331" s="229"/>
      <c r="J331" s="228" t="s">
        <v>0</v>
      </c>
    </row>
    <row r="332" spans="1:10" ht="14.25" customHeight="1" x14ac:dyDescent="0.3">
      <c r="A332" s="224" t="s">
        <v>54</v>
      </c>
      <c r="B332" s="224" t="s">
        <v>55</v>
      </c>
      <c r="C332" s="224" t="s">
        <v>9</v>
      </c>
      <c r="D332" s="227" t="s">
        <v>10</v>
      </c>
      <c r="E332" s="226"/>
      <c r="F332" s="225"/>
      <c r="G332" s="224" t="s">
        <v>353</v>
      </c>
      <c r="H332" s="224" t="s">
        <v>352</v>
      </c>
      <c r="I332" s="223" t="s">
        <v>351</v>
      </c>
      <c r="J332" s="222" t="s">
        <v>56</v>
      </c>
    </row>
    <row r="333" spans="1:10" ht="22.8" customHeight="1" x14ac:dyDescent="0.3">
      <c r="A333" s="216" t="s">
        <v>346</v>
      </c>
      <c r="B333" s="216" t="s">
        <v>1179</v>
      </c>
      <c r="C333" s="216" t="s">
        <v>1308</v>
      </c>
      <c r="D333" s="219" t="s">
        <v>1307</v>
      </c>
      <c r="E333" s="218"/>
      <c r="F333" s="217"/>
      <c r="G333" s="216" t="s">
        <v>0</v>
      </c>
      <c r="H333" s="215">
        <v>1</v>
      </c>
      <c r="I333" s="214">
        <v>2450</v>
      </c>
      <c r="J333" s="213">
        <v>2450</v>
      </c>
    </row>
    <row r="334" spans="1:10" ht="14.25" customHeight="1" x14ac:dyDescent="0.3">
      <c r="A334" s="220" t="s">
        <v>342</v>
      </c>
      <c r="B334" s="216" t="s">
        <v>357</v>
      </c>
      <c r="C334" s="216" t="s">
        <v>953</v>
      </c>
      <c r="D334" s="219" t="s">
        <v>952</v>
      </c>
      <c r="E334" s="218"/>
      <c r="F334" s="217"/>
      <c r="G334" s="216" t="s">
        <v>217</v>
      </c>
      <c r="H334" s="215">
        <v>0.08</v>
      </c>
      <c r="I334" s="214">
        <v>87.04</v>
      </c>
      <c r="J334" s="213">
        <v>6.96</v>
      </c>
    </row>
    <row r="335" spans="1:10" ht="14.25" customHeight="1" x14ac:dyDescent="0.3">
      <c r="A335" s="220" t="s">
        <v>342</v>
      </c>
      <c r="B335" s="216" t="s">
        <v>341</v>
      </c>
      <c r="C335" s="216" t="s">
        <v>770</v>
      </c>
      <c r="D335" s="219" t="s">
        <v>769</v>
      </c>
      <c r="E335" s="218"/>
      <c r="F335" s="217"/>
      <c r="G335" s="216" t="s">
        <v>217</v>
      </c>
      <c r="H335" s="215">
        <v>0.06</v>
      </c>
      <c r="I335" s="214">
        <v>65.37</v>
      </c>
      <c r="J335" s="213">
        <v>3.92</v>
      </c>
    </row>
    <row r="336" spans="1:10" ht="22.8" customHeight="1" x14ac:dyDescent="0.3">
      <c r="A336" s="220" t="s">
        <v>342</v>
      </c>
      <c r="B336" s="216" t="s">
        <v>341</v>
      </c>
      <c r="C336" s="216" t="s">
        <v>795</v>
      </c>
      <c r="D336" s="219" t="s">
        <v>794</v>
      </c>
      <c r="E336" s="218"/>
      <c r="F336" s="217"/>
      <c r="G336" s="216" t="s">
        <v>218</v>
      </c>
      <c r="H336" s="215">
        <v>0.1</v>
      </c>
      <c r="I336" s="214">
        <v>47.57</v>
      </c>
      <c r="J336" s="213">
        <v>4.76</v>
      </c>
    </row>
    <row r="337" spans="1:10" ht="22.8" customHeight="1" x14ac:dyDescent="0.3">
      <c r="A337" s="220" t="s">
        <v>342</v>
      </c>
      <c r="B337" s="216" t="s">
        <v>341</v>
      </c>
      <c r="C337" s="216" t="s">
        <v>833</v>
      </c>
      <c r="D337" s="219" t="s">
        <v>832</v>
      </c>
      <c r="E337" s="218"/>
      <c r="F337" s="217"/>
      <c r="G337" s="216" t="s">
        <v>217</v>
      </c>
      <c r="H337" s="215">
        <v>0.24</v>
      </c>
      <c r="I337" s="214">
        <v>750.12</v>
      </c>
      <c r="J337" s="213">
        <v>180.03</v>
      </c>
    </row>
    <row r="338" spans="1:10" ht="14.25" customHeight="1" x14ac:dyDescent="0.3">
      <c r="A338" s="212" t="s">
        <v>337</v>
      </c>
      <c r="B338" s="211"/>
      <c r="C338" s="211"/>
      <c r="D338" s="211"/>
      <c r="E338" s="210"/>
      <c r="F338" s="209">
        <v>22.19</v>
      </c>
      <c r="G338" s="212" t="s">
        <v>336</v>
      </c>
      <c r="H338" s="211"/>
      <c r="I338" s="210"/>
      <c r="J338" s="209">
        <v>2645.67</v>
      </c>
    </row>
    <row r="339" spans="1:10" ht="14.25" customHeight="1" x14ac:dyDescent="0.3">
      <c r="A339" s="212" t="s">
        <v>335</v>
      </c>
      <c r="B339" s="211"/>
      <c r="C339" s="211"/>
      <c r="D339" s="211"/>
      <c r="E339" s="210"/>
      <c r="F339" s="209">
        <v>24.74</v>
      </c>
      <c r="G339" s="212" t="s">
        <v>334</v>
      </c>
      <c r="H339" s="211"/>
      <c r="I339" s="210"/>
      <c r="J339" s="209">
        <v>594.48</v>
      </c>
    </row>
    <row r="340" spans="1:10" ht="14.25" customHeight="1" x14ac:dyDescent="0.3">
      <c r="A340" s="212" t="s">
        <v>333</v>
      </c>
      <c r="B340" s="211"/>
      <c r="C340" s="211"/>
      <c r="D340" s="211"/>
      <c r="E340" s="210"/>
      <c r="F340" s="209">
        <v>46.93</v>
      </c>
      <c r="G340" s="212" t="s">
        <v>332</v>
      </c>
      <c r="H340" s="211"/>
      <c r="I340" s="210"/>
      <c r="J340" s="209">
        <v>3240.15</v>
      </c>
    </row>
    <row r="341" spans="1:10" ht="14.25" customHeight="1" x14ac:dyDescent="0.3">
      <c r="A341" s="228" t="s">
        <v>172</v>
      </c>
      <c r="B341" s="228" t="s">
        <v>357</v>
      </c>
      <c r="C341" s="228" t="s">
        <v>1306</v>
      </c>
      <c r="D341" s="231" t="s">
        <v>283</v>
      </c>
      <c r="E341" s="230"/>
      <c r="F341" s="230"/>
      <c r="G341" s="230"/>
      <c r="H341" s="230"/>
      <c r="I341" s="229"/>
      <c r="J341" s="228" t="s">
        <v>218</v>
      </c>
    </row>
    <row r="342" spans="1:10" ht="14.25" customHeight="1" x14ac:dyDescent="0.3">
      <c r="A342" s="224" t="s">
        <v>54</v>
      </c>
      <c r="B342" s="224" t="s">
        <v>55</v>
      </c>
      <c r="C342" s="224" t="s">
        <v>9</v>
      </c>
      <c r="D342" s="227" t="s">
        <v>10</v>
      </c>
      <c r="E342" s="226"/>
      <c r="F342" s="225"/>
      <c r="G342" s="224" t="s">
        <v>353</v>
      </c>
      <c r="H342" s="224" t="s">
        <v>352</v>
      </c>
      <c r="I342" s="223" t="s">
        <v>351</v>
      </c>
      <c r="J342" s="222" t="s">
        <v>56</v>
      </c>
    </row>
    <row r="343" spans="1:10" ht="14.25" customHeight="1" x14ac:dyDescent="0.3">
      <c r="A343" s="216" t="s">
        <v>346</v>
      </c>
      <c r="B343" s="216" t="s">
        <v>357</v>
      </c>
      <c r="C343" s="216" t="s">
        <v>367</v>
      </c>
      <c r="D343" s="219" t="s">
        <v>366</v>
      </c>
      <c r="E343" s="218"/>
      <c r="F343" s="217"/>
      <c r="G343" s="216" t="s">
        <v>217</v>
      </c>
      <c r="H343" s="215">
        <v>0.23</v>
      </c>
      <c r="I343" s="214">
        <v>91.17</v>
      </c>
      <c r="J343" s="213">
        <v>20.97</v>
      </c>
    </row>
    <row r="344" spans="1:10" ht="14.25" customHeight="1" x14ac:dyDescent="0.3">
      <c r="A344" s="220" t="s">
        <v>342</v>
      </c>
      <c r="B344" s="216" t="s">
        <v>357</v>
      </c>
      <c r="C344" s="216" t="s">
        <v>356</v>
      </c>
      <c r="D344" s="219" t="s">
        <v>339</v>
      </c>
      <c r="E344" s="218"/>
      <c r="F344" s="217"/>
      <c r="G344" s="216" t="s">
        <v>338</v>
      </c>
      <c r="H344" s="215">
        <v>1.1834897</v>
      </c>
      <c r="I344" s="214">
        <v>21.76</v>
      </c>
      <c r="J344" s="213">
        <v>25.75</v>
      </c>
    </row>
    <row r="345" spans="1:10" ht="14.25" customHeight="1" x14ac:dyDescent="0.3">
      <c r="A345" s="212" t="s">
        <v>337</v>
      </c>
      <c r="B345" s="211"/>
      <c r="C345" s="211"/>
      <c r="D345" s="211"/>
      <c r="E345" s="210"/>
      <c r="F345" s="209">
        <v>7.65</v>
      </c>
      <c r="G345" s="212" t="s">
        <v>336</v>
      </c>
      <c r="H345" s="211"/>
      <c r="I345" s="210"/>
      <c r="J345" s="209">
        <v>46.72</v>
      </c>
    </row>
    <row r="346" spans="1:10" ht="14.25" customHeight="1" x14ac:dyDescent="0.3">
      <c r="A346" s="212" t="s">
        <v>335</v>
      </c>
      <c r="B346" s="211"/>
      <c r="C346" s="211"/>
      <c r="D346" s="211"/>
      <c r="E346" s="210"/>
      <c r="F346" s="209">
        <v>8.5299999999999994</v>
      </c>
      <c r="G346" s="212" t="s">
        <v>334</v>
      </c>
      <c r="H346" s="211"/>
      <c r="I346" s="210"/>
      <c r="J346" s="209">
        <v>10.5</v>
      </c>
    </row>
    <row r="347" spans="1:10" ht="14.25" customHeight="1" x14ac:dyDescent="0.3">
      <c r="A347" s="212" t="s">
        <v>333</v>
      </c>
      <c r="B347" s="211"/>
      <c r="C347" s="211"/>
      <c r="D347" s="211"/>
      <c r="E347" s="210"/>
      <c r="F347" s="209">
        <v>16.18</v>
      </c>
      <c r="G347" s="212" t="s">
        <v>332</v>
      </c>
      <c r="H347" s="211"/>
      <c r="I347" s="210"/>
      <c r="J347" s="209">
        <v>57.22</v>
      </c>
    </row>
    <row r="348" spans="1:10" ht="32.700000000000003" customHeight="1" x14ac:dyDescent="0.3">
      <c r="A348" s="228" t="s">
        <v>225</v>
      </c>
      <c r="B348" s="228" t="s">
        <v>938</v>
      </c>
      <c r="C348" s="228" t="s">
        <v>1305</v>
      </c>
      <c r="D348" s="231" t="s">
        <v>285</v>
      </c>
      <c r="E348" s="230"/>
      <c r="F348" s="230"/>
      <c r="G348" s="230"/>
      <c r="H348" s="230"/>
      <c r="I348" s="229"/>
      <c r="J348" s="228" t="s">
        <v>2</v>
      </c>
    </row>
    <row r="349" spans="1:10" ht="14.25" customHeight="1" x14ac:dyDescent="0.3">
      <c r="A349" s="224" t="s">
        <v>54</v>
      </c>
      <c r="B349" s="224" t="s">
        <v>55</v>
      </c>
      <c r="C349" s="224" t="s">
        <v>9</v>
      </c>
      <c r="D349" s="227" t="s">
        <v>10</v>
      </c>
      <c r="E349" s="226"/>
      <c r="F349" s="225"/>
      <c r="G349" s="224" t="s">
        <v>353</v>
      </c>
      <c r="H349" s="224" t="s">
        <v>352</v>
      </c>
      <c r="I349" s="223" t="s">
        <v>351</v>
      </c>
      <c r="J349" s="222" t="s">
        <v>56</v>
      </c>
    </row>
    <row r="350" spans="1:10" ht="22.8" customHeight="1" x14ac:dyDescent="0.3">
      <c r="A350" s="216" t="s">
        <v>346</v>
      </c>
      <c r="B350" s="216" t="s">
        <v>1179</v>
      </c>
      <c r="C350" s="216" t="s">
        <v>1304</v>
      </c>
      <c r="D350" s="219" t="s">
        <v>1303</v>
      </c>
      <c r="E350" s="218"/>
      <c r="F350" s="217"/>
      <c r="G350" s="216" t="s">
        <v>3</v>
      </c>
      <c r="H350" s="215">
        <v>8.5</v>
      </c>
      <c r="I350" s="214">
        <v>259.99</v>
      </c>
      <c r="J350" s="213">
        <v>2209.91</v>
      </c>
    </row>
    <row r="351" spans="1:10" ht="14.25" customHeight="1" x14ac:dyDescent="0.3">
      <c r="A351" s="216" t="s">
        <v>346</v>
      </c>
      <c r="B351" s="216" t="s">
        <v>1179</v>
      </c>
      <c r="C351" s="216" t="s">
        <v>1302</v>
      </c>
      <c r="D351" s="219" t="s">
        <v>1301</v>
      </c>
      <c r="E351" s="218"/>
      <c r="F351" s="217"/>
      <c r="G351" s="216" t="s">
        <v>2</v>
      </c>
      <c r="H351" s="215">
        <v>6</v>
      </c>
      <c r="I351" s="214">
        <v>239.9</v>
      </c>
      <c r="J351" s="213">
        <v>1439.4</v>
      </c>
    </row>
    <row r="352" spans="1:10" ht="14.25" customHeight="1" x14ac:dyDescent="0.3">
      <c r="A352" s="220" t="s">
        <v>342</v>
      </c>
      <c r="B352" s="216" t="s">
        <v>357</v>
      </c>
      <c r="C352" s="216" t="s">
        <v>753</v>
      </c>
      <c r="D352" s="219" t="s">
        <v>750</v>
      </c>
      <c r="E352" s="218"/>
      <c r="F352" s="217"/>
      <c r="G352" s="216" t="s">
        <v>752</v>
      </c>
      <c r="H352" s="215">
        <v>10</v>
      </c>
      <c r="I352" s="214">
        <v>13.26</v>
      </c>
      <c r="J352" s="213">
        <v>132.6</v>
      </c>
    </row>
    <row r="353" spans="1:10" ht="14.25" customHeight="1" x14ac:dyDescent="0.3">
      <c r="A353" s="220" t="s">
        <v>342</v>
      </c>
      <c r="B353" s="216" t="s">
        <v>357</v>
      </c>
      <c r="C353" s="216" t="s">
        <v>697</v>
      </c>
      <c r="D353" s="219" t="s">
        <v>696</v>
      </c>
      <c r="E353" s="218"/>
      <c r="F353" s="217"/>
      <c r="G353" s="216" t="s">
        <v>217</v>
      </c>
      <c r="H353" s="215">
        <v>1.51</v>
      </c>
      <c r="I353" s="214">
        <v>3744.2</v>
      </c>
      <c r="J353" s="213">
        <v>5653.74</v>
      </c>
    </row>
    <row r="354" spans="1:10" ht="14.25" customHeight="1" x14ac:dyDescent="0.3">
      <c r="A354" s="220" t="s">
        <v>342</v>
      </c>
      <c r="B354" s="216" t="s">
        <v>357</v>
      </c>
      <c r="C354" s="216" t="s">
        <v>574</v>
      </c>
      <c r="D354" s="219" t="s">
        <v>429</v>
      </c>
      <c r="E354" s="218"/>
      <c r="F354" s="217"/>
      <c r="G354" s="216" t="s">
        <v>338</v>
      </c>
      <c r="H354" s="215">
        <v>2.42</v>
      </c>
      <c r="I354" s="214">
        <v>27.53</v>
      </c>
      <c r="J354" s="213">
        <v>66.62</v>
      </c>
    </row>
    <row r="355" spans="1:10" ht="14.25" customHeight="1" x14ac:dyDescent="0.3">
      <c r="A355" s="220" t="s">
        <v>342</v>
      </c>
      <c r="B355" s="216" t="s">
        <v>341</v>
      </c>
      <c r="C355" s="216" t="s">
        <v>575</v>
      </c>
      <c r="D355" s="219" t="s">
        <v>437</v>
      </c>
      <c r="E355" s="218"/>
      <c r="F355" s="217"/>
      <c r="G355" s="216" t="s">
        <v>338</v>
      </c>
      <c r="H355" s="215">
        <v>2</v>
      </c>
      <c r="I355" s="214">
        <v>22.16</v>
      </c>
      <c r="J355" s="213">
        <v>44.32</v>
      </c>
    </row>
    <row r="356" spans="1:10" ht="14.25" customHeight="1" x14ac:dyDescent="0.3">
      <c r="A356" s="220" t="s">
        <v>342</v>
      </c>
      <c r="B356" s="216" t="s">
        <v>341</v>
      </c>
      <c r="C356" s="216" t="s">
        <v>966</v>
      </c>
      <c r="D356" s="219" t="s">
        <v>965</v>
      </c>
      <c r="E356" s="218"/>
      <c r="F356" s="217"/>
      <c r="G356" s="216" t="s">
        <v>217</v>
      </c>
      <c r="H356" s="215">
        <v>1.88</v>
      </c>
      <c r="I356" s="214">
        <v>86.2</v>
      </c>
      <c r="J356" s="213">
        <v>162.06</v>
      </c>
    </row>
    <row r="357" spans="1:10" ht="14.25" customHeight="1" x14ac:dyDescent="0.3">
      <c r="A357" s="220" t="s">
        <v>342</v>
      </c>
      <c r="B357" s="216" t="s">
        <v>341</v>
      </c>
      <c r="C357" s="216" t="s">
        <v>876</v>
      </c>
      <c r="D357" s="219" t="s">
        <v>875</v>
      </c>
      <c r="E357" s="218"/>
      <c r="F357" s="217"/>
      <c r="G357" s="216" t="s">
        <v>217</v>
      </c>
      <c r="H357" s="215">
        <v>0.41</v>
      </c>
      <c r="I357" s="214">
        <v>25.95</v>
      </c>
      <c r="J357" s="213">
        <v>10.64</v>
      </c>
    </row>
    <row r="358" spans="1:10" ht="22.8" customHeight="1" x14ac:dyDescent="0.3">
      <c r="A358" s="220" t="s">
        <v>342</v>
      </c>
      <c r="B358" s="216" t="s">
        <v>341</v>
      </c>
      <c r="C358" s="216" t="s">
        <v>701</v>
      </c>
      <c r="D358" s="219" t="s">
        <v>700</v>
      </c>
      <c r="E358" s="218"/>
      <c r="F358" s="217"/>
      <c r="G358" s="216" t="s">
        <v>218</v>
      </c>
      <c r="H358" s="215">
        <v>1.21</v>
      </c>
      <c r="I358" s="214">
        <v>44.59</v>
      </c>
      <c r="J358" s="213">
        <v>53.95</v>
      </c>
    </row>
    <row r="359" spans="1:10" ht="22.8" customHeight="1" x14ac:dyDescent="0.3">
      <c r="A359" s="220" t="s">
        <v>342</v>
      </c>
      <c r="B359" s="216" t="s">
        <v>341</v>
      </c>
      <c r="C359" s="216" t="s">
        <v>768</v>
      </c>
      <c r="D359" s="219" t="s">
        <v>767</v>
      </c>
      <c r="E359" s="218"/>
      <c r="F359" s="217"/>
      <c r="G359" s="216" t="s">
        <v>218</v>
      </c>
      <c r="H359" s="215">
        <v>3</v>
      </c>
      <c r="I359" s="214">
        <v>134.19</v>
      </c>
      <c r="J359" s="213">
        <v>402.57</v>
      </c>
    </row>
    <row r="360" spans="1:10" ht="22.8" customHeight="1" x14ac:dyDescent="0.3">
      <c r="A360" s="220" t="s">
        <v>342</v>
      </c>
      <c r="B360" s="216" t="s">
        <v>341</v>
      </c>
      <c r="C360" s="216" t="s">
        <v>714</v>
      </c>
      <c r="D360" s="219" t="s">
        <v>713</v>
      </c>
      <c r="E360" s="218"/>
      <c r="F360" s="217"/>
      <c r="G360" s="216" t="s">
        <v>343</v>
      </c>
      <c r="H360" s="215">
        <v>1.8</v>
      </c>
      <c r="I360" s="214">
        <v>19.71</v>
      </c>
      <c r="J360" s="213">
        <v>35.479999999999997</v>
      </c>
    </row>
    <row r="361" spans="1:10" ht="22.8" customHeight="1" x14ac:dyDescent="0.3">
      <c r="A361" s="220" t="s">
        <v>342</v>
      </c>
      <c r="B361" s="216" t="s">
        <v>341</v>
      </c>
      <c r="C361" s="216" t="s">
        <v>745</v>
      </c>
      <c r="D361" s="219" t="s">
        <v>744</v>
      </c>
      <c r="E361" s="218"/>
      <c r="F361" s="217"/>
      <c r="G361" s="216" t="s">
        <v>343</v>
      </c>
      <c r="H361" s="215">
        <v>5.85</v>
      </c>
      <c r="I361" s="214">
        <v>16</v>
      </c>
      <c r="J361" s="213">
        <v>93.6</v>
      </c>
    </row>
    <row r="362" spans="1:10" ht="22.8" customHeight="1" x14ac:dyDescent="0.3">
      <c r="A362" s="220" t="s">
        <v>342</v>
      </c>
      <c r="B362" s="216" t="s">
        <v>341</v>
      </c>
      <c r="C362" s="216" t="s">
        <v>724</v>
      </c>
      <c r="D362" s="219" t="s">
        <v>723</v>
      </c>
      <c r="E362" s="218"/>
      <c r="F362" s="217"/>
      <c r="G362" s="216" t="s">
        <v>343</v>
      </c>
      <c r="H362" s="215">
        <v>11.62</v>
      </c>
      <c r="I362" s="214">
        <v>14</v>
      </c>
      <c r="J362" s="213">
        <v>162.68</v>
      </c>
    </row>
    <row r="363" spans="1:10" ht="20.25" customHeight="1" x14ac:dyDescent="0.3"/>
    <row r="364" spans="1:10" ht="11.25" customHeight="1" x14ac:dyDescent="0.3">
      <c r="A364" s="208" t="s">
        <v>331</v>
      </c>
      <c r="B364" s="208"/>
      <c r="C364" s="208"/>
      <c r="D364" s="208"/>
      <c r="E364" s="208"/>
      <c r="F364" s="208"/>
      <c r="G364" s="208"/>
      <c r="H364" s="208"/>
      <c r="I364" s="208"/>
      <c r="J364" s="208"/>
    </row>
    <row r="365" spans="1:10" ht="11.25" customHeight="1" x14ac:dyDescent="0.3">
      <c r="A365" s="208" t="s">
        <v>330</v>
      </c>
      <c r="B365" s="208"/>
      <c r="C365" s="208"/>
      <c r="D365" s="208"/>
      <c r="E365" s="208"/>
      <c r="F365" s="208"/>
      <c r="G365" s="208"/>
      <c r="H365" s="208"/>
      <c r="I365" s="208"/>
      <c r="J365" s="208"/>
    </row>
    <row r="366" spans="1:10" ht="11.25" customHeight="1" x14ac:dyDescent="0.3">
      <c r="A366" s="208" t="s">
        <v>329</v>
      </c>
      <c r="B366" s="208"/>
      <c r="C366" s="208"/>
      <c r="D366" s="208"/>
      <c r="E366" s="208"/>
      <c r="F366" s="208"/>
      <c r="G366" s="208"/>
      <c r="H366" s="208"/>
      <c r="I366" s="208"/>
      <c r="J366" s="208"/>
    </row>
    <row r="367" spans="1:10" ht="70.95" customHeight="1" x14ac:dyDescent="0.3"/>
    <row r="368" spans="1:10" ht="14.25" customHeight="1" x14ac:dyDescent="0.3">
      <c r="A368" s="256" t="s">
        <v>395</v>
      </c>
      <c r="B368" s="255"/>
      <c r="C368" s="255"/>
      <c r="D368" s="255"/>
      <c r="E368" s="255"/>
      <c r="F368" s="255"/>
      <c r="G368" s="255"/>
      <c r="H368" s="255"/>
      <c r="I368" s="255"/>
      <c r="J368" s="254"/>
    </row>
    <row r="369" spans="1:10" ht="14.25" customHeight="1" x14ac:dyDescent="0.3">
      <c r="A369" s="253" t="s">
        <v>394</v>
      </c>
      <c r="B369" s="251" t="s">
        <v>57</v>
      </c>
      <c r="C369" s="250"/>
      <c r="D369" s="250"/>
      <c r="E369" s="250"/>
      <c r="F369" s="250"/>
      <c r="G369" s="250"/>
      <c r="H369" s="249"/>
      <c r="I369" s="233" t="s">
        <v>393</v>
      </c>
      <c r="J369" s="216" t="s">
        <v>1300</v>
      </c>
    </row>
    <row r="370" spans="1:10" ht="14.25" customHeight="1" x14ac:dyDescent="0.3">
      <c r="A370" s="253" t="s">
        <v>61</v>
      </c>
      <c r="B370" s="251" t="s">
        <v>65</v>
      </c>
      <c r="C370" s="250"/>
      <c r="D370" s="250"/>
      <c r="E370" s="250"/>
      <c r="F370" s="250"/>
      <c r="G370" s="250"/>
      <c r="H370" s="249"/>
      <c r="I370" s="233" t="s">
        <v>391</v>
      </c>
      <c r="J370" s="216" t="s">
        <v>390</v>
      </c>
    </row>
    <row r="371" spans="1:10" ht="14.25" customHeight="1" x14ac:dyDescent="0.3">
      <c r="A371" s="252" t="s">
        <v>389</v>
      </c>
      <c r="B371" s="251" t="s">
        <v>209</v>
      </c>
      <c r="C371" s="250"/>
      <c r="D371" s="250"/>
      <c r="E371" s="250"/>
      <c r="F371" s="250"/>
      <c r="G371" s="250"/>
      <c r="H371" s="249"/>
      <c r="I371" s="240" t="s">
        <v>388</v>
      </c>
      <c r="J371" s="239"/>
    </row>
    <row r="372" spans="1:10" ht="14.25" customHeight="1" x14ac:dyDescent="0.3">
      <c r="A372" s="248" t="s">
        <v>387</v>
      </c>
      <c r="B372" s="247" t="s">
        <v>386</v>
      </c>
      <c r="C372" s="246"/>
      <c r="D372" s="246"/>
      <c r="E372" s="246"/>
      <c r="F372" s="246"/>
      <c r="G372" s="246"/>
      <c r="H372" s="245"/>
      <c r="I372" s="233" t="s">
        <v>385</v>
      </c>
      <c r="J372" s="216" t="s">
        <v>384</v>
      </c>
    </row>
    <row r="373" spans="1:10" ht="14.25" customHeight="1" x14ac:dyDescent="0.3">
      <c r="A373" s="238"/>
      <c r="B373" s="243"/>
      <c r="C373" s="242"/>
      <c r="D373" s="242"/>
      <c r="E373" s="242"/>
      <c r="F373" s="242"/>
      <c r="G373" s="242"/>
      <c r="H373" s="241"/>
      <c r="I373" s="244" t="s">
        <v>383</v>
      </c>
      <c r="J373" s="216" t="s">
        <v>382</v>
      </c>
    </row>
    <row r="374" spans="1:10" ht="14.25" customHeight="1" x14ac:dyDescent="0.3">
      <c r="A374" s="238"/>
      <c r="B374" s="243"/>
      <c r="C374" s="242"/>
      <c r="D374" s="242"/>
      <c r="E374" s="242"/>
      <c r="F374" s="242"/>
      <c r="G374" s="242"/>
      <c r="H374" s="241"/>
      <c r="I374" s="240" t="s">
        <v>7</v>
      </c>
      <c r="J374" s="239"/>
    </row>
    <row r="375" spans="1:10" ht="14.25" customHeight="1" x14ac:dyDescent="0.3">
      <c r="A375" s="238"/>
      <c r="B375" s="237"/>
      <c r="C375" s="236"/>
      <c r="D375" s="236"/>
      <c r="E375" s="236"/>
      <c r="F375" s="236"/>
      <c r="G375" s="236"/>
      <c r="H375" s="235"/>
      <c r="I375" s="233" t="s">
        <v>381</v>
      </c>
      <c r="J375" s="216" t="s">
        <v>380</v>
      </c>
    </row>
    <row r="376" spans="1:10" ht="14.25" customHeight="1" x14ac:dyDescent="0.3">
      <c r="A376" s="234"/>
      <c r="B376" s="219" t="s">
        <v>378</v>
      </c>
      <c r="C376" s="218"/>
      <c r="D376" s="217"/>
      <c r="E376" s="219" t="s">
        <v>320</v>
      </c>
      <c r="F376" s="218"/>
      <c r="G376" s="218"/>
      <c r="H376" s="217"/>
      <c r="I376" s="233" t="s">
        <v>379</v>
      </c>
      <c r="J376" s="216" t="s">
        <v>378</v>
      </c>
    </row>
    <row r="377" spans="1:10" ht="14.25" customHeight="1" x14ac:dyDescent="0.3">
      <c r="A377" s="233" t="s">
        <v>377</v>
      </c>
      <c r="B377" s="219" t="s">
        <v>376</v>
      </c>
      <c r="C377" s="218"/>
      <c r="D377" s="218"/>
      <c r="E377" s="218"/>
      <c r="F377" s="218"/>
      <c r="G377" s="218"/>
      <c r="H377" s="218"/>
      <c r="I377" s="218"/>
      <c r="J377" s="217"/>
    </row>
    <row r="378" spans="1:10" ht="22.8" customHeight="1" x14ac:dyDescent="0.3">
      <c r="A378" s="220" t="s">
        <v>342</v>
      </c>
      <c r="B378" s="216" t="s">
        <v>341</v>
      </c>
      <c r="C378" s="216" t="s">
        <v>709</v>
      </c>
      <c r="D378" s="219" t="s">
        <v>708</v>
      </c>
      <c r="E378" s="218"/>
      <c r="F378" s="217"/>
      <c r="G378" s="216" t="s">
        <v>217</v>
      </c>
      <c r="H378" s="215">
        <v>0.8</v>
      </c>
      <c r="I378" s="214">
        <v>956.68</v>
      </c>
      <c r="J378" s="213">
        <v>765.34</v>
      </c>
    </row>
    <row r="379" spans="1:10" ht="22.8" customHeight="1" x14ac:dyDescent="0.3">
      <c r="A379" s="220" t="s">
        <v>342</v>
      </c>
      <c r="B379" s="216" t="s">
        <v>341</v>
      </c>
      <c r="C379" s="216" t="s">
        <v>728</v>
      </c>
      <c r="D379" s="219" t="s">
        <v>727</v>
      </c>
      <c r="E379" s="218"/>
      <c r="F379" s="217"/>
      <c r="G379" s="216" t="s">
        <v>218</v>
      </c>
      <c r="H379" s="215">
        <v>14.66</v>
      </c>
      <c r="I379" s="214">
        <v>11.4</v>
      </c>
      <c r="J379" s="213">
        <v>167.12</v>
      </c>
    </row>
    <row r="380" spans="1:10" ht="14.25" customHeight="1" x14ac:dyDescent="0.3">
      <c r="A380" s="212" t="s">
        <v>337</v>
      </c>
      <c r="B380" s="211"/>
      <c r="C380" s="211"/>
      <c r="D380" s="211"/>
      <c r="E380" s="210"/>
      <c r="F380" s="209">
        <v>1083.57</v>
      </c>
      <c r="G380" s="212" t="s">
        <v>336</v>
      </c>
      <c r="H380" s="211"/>
      <c r="I380" s="210"/>
      <c r="J380" s="209">
        <v>11400.03</v>
      </c>
    </row>
    <row r="381" spans="1:10" ht="14.25" customHeight="1" x14ac:dyDescent="0.3">
      <c r="A381" s="212" t="s">
        <v>335</v>
      </c>
      <c r="B381" s="211"/>
      <c r="C381" s="211"/>
      <c r="D381" s="211"/>
      <c r="E381" s="210"/>
      <c r="F381" s="209">
        <v>1211.8</v>
      </c>
      <c r="G381" s="212" t="s">
        <v>334</v>
      </c>
      <c r="H381" s="211"/>
      <c r="I381" s="210"/>
      <c r="J381" s="209">
        <v>2561.59</v>
      </c>
    </row>
    <row r="382" spans="1:10" ht="14.25" customHeight="1" x14ac:dyDescent="0.3">
      <c r="A382" s="212" t="s">
        <v>333</v>
      </c>
      <c r="B382" s="211"/>
      <c r="C382" s="211"/>
      <c r="D382" s="211"/>
      <c r="E382" s="210"/>
      <c r="F382" s="209">
        <v>2295.37</v>
      </c>
      <c r="G382" s="212" t="s">
        <v>332</v>
      </c>
      <c r="H382" s="211"/>
      <c r="I382" s="210"/>
      <c r="J382" s="209">
        <v>13961.62</v>
      </c>
    </row>
    <row r="383" spans="1:10" ht="32.700000000000003" customHeight="1" x14ac:dyDescent="0.3">
      <c r="A383" s="228" t="s">
        <v>227</v>
      </c>
      <c r="B383" s="228" t="s">
        <v>938</v>
      </c>
      <c r="C383" s="228" t="s">
        <v>1299</v>
      </c>
      <c r="D383" s="231" t="s">
        <v>1298</v>
      </c>
      <c r="E383" s="230"/>
      <c r="F383" s="230"/>
      <c r="G383" s="230"/>
      <c r="H383" s="230"/>
      <c r="I383" s="229"/>
      <c r="J383" s="228" t="s">
        <v>1297</v>
      </c>
    </row>
    <row r="384" spans="1:10" ht="14.25" customHeight="1" x14ac:dyDescent="0.3">
      <c r="A384" s="224" t="s">
        <v>54</v>
      </c>
      <c r="B384" s="224" t="s">
        <v>55</v>
      </c>
      <c r="C384" s="224" t="s">
        <v>9</v>
      </c>
      <c r="D384" s="227" t="s">
        <v>10</v>
      </c>
      <c r="E384" s="226"/>
      <c r="F384" s="225"/>
      <c r="G384" s="224" t="s">
        <v>353</v>
      </c>
      <c r="H384" s="224" t="s">
        <v>352</v>
      </c>
      <c r="I384" s="223" t="s">
        <v>351</v>
      </c>
      <c r="J384" s="222" t="s">
        <v>56</v>
      </c>
    </row>
    <row r="385" spans="1:10" ht="14.25" customHeight="1" x14ac:dyDescent="0.3">
      <c r="A385" s="216" t="s">
        <v>346</v>
      </c>
      <c r="B385" s="216" t="s">
        <v>357</v>
      </c>
      <c r="C385" s="216" t="s">
        <v>1296</v>
      </c>
      <c r="D385" s="219" t="s">
        <v>1295</v>
      </c>
      <c r="E385" s="218"/>
      <c r="F385" s="217"/>
      <c r="G385" s="216" t="s">
        <v>217</v>
      </c>
      <c r="H385" s="215">
        <v>2.36</v>
      </c>
      <c r="I385" s="214">
        <v>130</v>
      </c>
      <c r="J385" s="213">
        <v>306.8</v>
      </c>
    </row>
    <row r="386" spans="1:10" ht="22.8" customHeight="1" x14ac:dyDescent="0.3">
      <c r="A386" s="216" t="s">
        <v>346</v>
      </c>
      <c r="B386" s="216" t="s">
        <v>341</v>
      </c>
      <c r="C386" s="216" t="s">
        <v>1294</v>
      </c>
      <c r="D386" s="219" t="s">
        <v>1293</v>
      </c>
      <c r="E386" s="218"/>
      <c r="F386" s="217"/>
      <c r="G386" s="216" t="s">
        <v>0</v>
      </c>
      <c r="H386" s="215">
        <v>38</v>
      </c>
      <c r="I386" s="214">
        <v>74.709999999999994</v>
      </c>
      <c r="J386" s="213">
        <v>2838.98</v>
      </c>
    </row>
    <row r="387" spans="1:10" ht="14.25" customHeight="1" x14ac:dyDescent="0.3">
      <c r="A387" s="216" t="s">
        <v>346</v>
      </c>
      <c r="B387" s="216" t="s">
        <v>341</v>
      </c>
      <c r="C387" s="216" t="s">
        <v>455</v>
      </c>
      <c r="D387" s="219" t="s">
        <v>454</v>
      </c>
      <c r="E387" s="218"/>
      <c r="F387" s="217"/>
      <c r="G387" s="216" t="s">
        <v>217</v>
      </c>
      <c r="H387" s="215">
        <v>0.63</v>
      </c>
      <c r="I387" s="214">
        <v>218.85</v>
      </c>
      <c r="J387" s="213">
        <v>137.88</v>
      </c>
    </row>
    <row r="388" spans="1:10" ht="14.25" customHeight="1" x14ac:dyDescent="0.3">
      <c r="A388" s="220" t="s">
        <v>342</v>
      </c>
      <c r="B388" s="216" t="s">
        <v>357</v>
      </c>
      <c r="C388" s="216" t="s">
        <v>666</v>
      </c>
      <c r="D388" s="219" t="s">
        <v>665</v>
      </c>
      <c r="E388" s="218"/>
      <c r="F388" s="217"/>
      <c r="G388" s="216" t="s">
        <v>218</v>
      </c>
      <c r="H388" s="215">
        <v>18.72</v>
      </c>
      <c r="I388" s="214">
        <v>84.67</v>
      </c>
      <c r="J388" s="213">
        <v>1585.02</v>
      </c>
    </row>
    <row r="389" spans="1:10" ht="14.25" customHeight="1" x14ac:dyDescent="0.3">
      <c r="A389" s="220" t="s">
        <v>342</v>
      </c>
      <c r="B389" s="216" t="s">
        <v>357</v>
      </c>
      <c r="C389" s="216" t="s">
        <v>677</v>
      </c>
      <c r="D389" s="219" t="s">
        <v>676</v>
      </c>
      <c r="E389" s="218"/>
      <c r="F389" s="217"/>
      <c r="G389" s="216" t="s">
        <v>217</v>
      </c>
      <c r="H389" s="215">
        <v>1.4</v>
      </c>
      <c r="I389" s="214">
        <v>3717.66</v>
      </c>
      <c r="J389" s="213">
        <v>5204.72</v>
      </c>
    </row>
    <row r="390" spans="1:10" ht="14.25" customHeight="1" x14ac:dyDescent="0.3">
      <c r="A390" s="220" t="s">
        <v>342</v>
      </c>
      <c r="B390" s="216" t="s">
        <v>357</v>
      </c>
      <c r="C390" s="216" t="s">
        <v>673</v>
      </c>
      <c r="D390" s="219" t="s">
        <v>672</v>
      </c>
      <c r="E390" s="218"/>
      <c r="F390" s="217"/>
      <c r="G390" s="216" t="s">
        <v>218</v>
      </c>
      <c r="H390" s="215">
        <v>25.32</v>
      </c>
      <c r="I390" s="214">
        <v>47.98</v>
      </c>
      <c r="J390" s="213">
        <v>1214.8499999999999</v>
      </c>
    </row>
    <row r="391" spans="1:10" ht="14.25" customHeight="1" x14ac:dyDescent="0.3">
      <c r="A391" s="220" t="s">
        <v>342</v>
      </c>
      <c r="B391" s="216" t="s">
        <v>341</v>
      </c>
      <c r="C391" s="216" t="s">
        <v>445</v>
      </c>
      <c r="D391" s="219" t="s">
        <v>370</v>
      </c>
      <c r="E391" s="218"/>
      <c r="F391" s="217"/>
      <c r="G391" s="216" t="s">
        <v>338</v>
      </c>
      <c r="H391" s="215">
        <v>4.2336986000000003</v>
      </c>
      <c r="I391" s="214">
        <v>27.26</v>
      </c>
      <c r="J391" s="213">
        <v>115.41</v>
      </c>
    </row>
    <row r="392" spans="1:10" ht="14.25" customHeight="1" x14ac:dyDescent="0.3">
      <c r="A392" s="220" t="s">
        <v>342</v>
      </c>
      <c r="B392" s="216" t="s">
        <v>341</v>
      </c>
      <c r="C392" s="216" t="s">
        <v>340</v>
      </c>
      <c r="D392" s="219" t="s">
        <v>339</v>
      </c>
      <c r="E392" s="218"/>
      <c r="F392" s="217"/>
      <c r="G392" s="216" t="s">
        <v>338</v>
      </c>
      <c r="H392" s="215">
        <v>3.3347525</v>
      </c>
      <c r="I392" s="214">
        <v>21.79</v>
      </c>
      <c r="J392" s="213">
        <v>72.66</v>
      </c>
    </row>
    <row r="393" spans="1:10" ht="14.25" customHeight="1" x14ac:dyDescent="0.3">
      <c r="A393" s="220" t="s">
        <v>342</v>
      </c>
      <c r="B393" s="216" t="s">
        <v>341</v>
      </c>
      <c r="C393" s="216" t="s">
        <v>966</v>
      </c>
      <c r="D393" s="219" t="s">
        <v>965</v>
      </c>
      <c r="E393" s="218"/>
      <c r="F393" s="217"/>
      <c r="G393" s="216" t="s">
        <v>217</v>
      </c>
      <c r="H393" s="215">
        <v>1.21</v>
      </c>
      <c r="I393" s="214">
        <v>86.2</v>
      </c>
      <c r="J393" s="213">
        <v>104.3</v>
      </c>
    </row>
    <row r="394" spans="1:10" ht="22.8" customHeight="1" x14ac:dyDescent="0.3">
      <c r="A394" s="220" t="s">
        <v>342</v>
      </c>
      <c r="B394" s="216" t="s">
        <v>341</v>
      </c>
      <c r="C394" s="216" t="s">
        <v>951</v>
      </c>
      <c r="D394" s="219" t="s">
        <v>950</v>
      </c>
      <c r="E394" s="218"/>
      <c r="F394" s="217"/>
      <c r="G394" s="216" t="s">
        <v>218</v>
      </c>
      <c r="H394" s="215">
        <v>2.81</v>
      </c>
      <c r="I394" s="214">
        <v>23.71</v>
      </c>
      <c r="J394" s="213">
        <v>66.63</v>
      </c>
    </row>
    <row r="395" spans="1:10" ht="14.25" customHeight="1" x14ac:dyDescent="0.3">
      <c r="A395" s="220" t="s">
        <v>342</v>
      </c>
      <c r="B395" s="216" t="s">
        <v>341</v>
      </c>
      <c r="C395" s="216" t="s">
        <v>693</v>
      </c>
      <c r="D395" s="219" t="s">
        <v>692</v>
      </c>
      <c r="E395" s="218"/>
      <c r="F395" s="217"/>
      <c r="G395" s="216" t="s">
        <v>218</v>
      </c>
      <c r="H395" s="215">
        <v>5.62</v>
      </c>
      <c r="I395" s="214">
        <v>41.59</v>
      </c>
      <c r="J395" s="213">
        <v>233.74</v>
      </c>
    </row>
    <row r="396" spans="1:10" ht="22.8" customHeight="1" x14ac:dyDescent="0.3">
      <c r="A396" s="220" t="s">
        <v>342</v>
      </c>
      <c r="B396" s="216" t="s">
        <v>341</v>
      </c>
      <c r="C396" s="216" t="s">
        <v>833</v>
      </c>
      <c r="D396" s="219" t="s">
        <v>832</v>
      </c>
      <c r="E396" s="218"/>
      <c r="F396" s="217"/>
      <c r="G396" s="216" t="s">
        <v>217</v>
      </c>
      <c r="H396" s="215">
        <v>0.84</v>
      </c>
      <c r="I396" s="214">
        <v>750.12</v>
      </c>
      <c r="J396" s="213">
        <v>630.1</v>
      </c>
    </row>
    <row r="397" spans="1:10" ht="14.25" customHeight="1" x14ac:dyDescent="0.3">
      <c r="A397" s="212" t="s">
        <v>337</v>
      </c>
      <c r="B397" s="211"/>
      <c r="C397" s="211"/>
      <c r="D397" s="211"/>
      <c r="E397" s="210"/>
      <c r="F397" s="209">
        <v>1562.87</v>
      </c>
      <c r="G397" s="212" t="s">
        <v>336</v>
      </c>
      <c r="H397" s="211"/>
      <c r="I397" s="210"/>
      <c r="J397" s="209">
        <v>12511.09</v>
      </c>
    </row>
    <row r="398" spans="1:10" ht="14.25" customHeight="1" x14ac:dyDescent="0.3">
      <c r="A398" s="212" t="s">
        <v>335</v>
      </c>
      <c r="B398" s="211"/>
      <c r="C398" s="211"/>
      <c r="D398" s="211"/>
      <c r="E398" s="210"/>
      <c r="F398" s="209">
        <v>1746.29</v>
      </c>
      <c r="G398" s="212" t="s">
        <v>334</v>
      </c>
      <c r="H398" s="211"/>
      <c r="I398" s="210"/>
      <c r="J398" s="209">
        <v>2811.24</v>
      </c>
    </row>
    <row r="399" spans="1:10" ht="14.25" customHeight="1" x14ac:dyDescent="0.3">
      <c r="A399" s="212" t="s">
        <v>333</v>
      </c>
      <c r="B399" s="211"/>
      <c r="C399" s="211"/>
      <c r="D399" s="211"/>
      <c r="E399" s="210"/>
      <c r="F399" s="209">
        <v>3309.16</v>
      </c>
      <c r="G399" s="212" t="s">
        <v>332</v>
      </c>
      <c r="H399" s="211"/>
      <c r="I399" s="210"/>
      <c r="J399" s="209">
        <v>15322.33</v>
      </c>
    </row>
    <row r="400" spans="1:10" ht="14.25" customHeight="1" x14ac:dyDescent="0.3">
      <c r="A400" s="228" t="s">
        <v>229</v>
      </c>
      <c r="B400" s="228" t="s">
        <v>938</v>
      </c>
      <c r="C400" s="228" t="s">
        <v>1292</v>
      </c>
      <c r="D400" s="231" t="s">
        <v>1291</v>
      </c>
      <c r="E400" s="230"/>
      <c r="F400" s="230"/>
      <c r="G400" s="230"/>
      <c r="H400" s="230"/>
      <c r="I400" s="229"/>
      <c r="J400" s="228" t="s">
        <v>0</v>
      </c>
    </row>
    <row r="401" spans="1:10" ht="14.25" customHeight="1" x14ac:dyDescent="0.3">
      <c r="A401" s="224" t="s">
        <v>54</v>
      </c>
      <c r="B401" s="224" t="s">
        <v>55</v>
      </c>
      <c r="C401" s="224" t="s">
        <v>9</v>
      </c>
      <c r="D401" s="227" t="s">
        <v>10</v>
      </c>
      <c r="E401" s="226"/>
      <c r="F401" s="225"/>
      <c r="G401" s="224" t="s">
        <v>353</v>
      </c>
      <c r="H401" s="224" t="s">
        <v>352</v>
      </c>
      <c r="I401" s="223" t="s">
        <v>351</v>
      </c>
      <c r="J401" s="222" t="s">
        <v>56</v>
      </c>
    </row>
    <row r="402" spans="1:10" ht="14.25" customHeight="1" x14ac:dyDescent="0.3">
      <c r="A402" s="216" t="s">
        <v>346</v>
      </c>
      <c r="B402" s="216" t="s">
        <v>341</v>
      </c>
      <c r="C402" s="216" t="s">
        <v>1290</v>
      </c>
      <c r="D402" s="219" t="s">
        <v>1289</v>
      </c>
      <c r="E402" s="218"/>
      <c r="F402" s="217"/>
      <c r="G402" s="216" t="s">
        <v>0</v>
      </c>
      <c r="H402" s="215">
        <v>1</v>
      </c>
      <c r="I402" s="214">
        <v>753.75</v>
      </c>
      <c r="J402" s="213">
        <v>753.75</v>
      </c>
    </row>
    <row r="403" spans="1:10" ht="14.25" customHeight="1" x14ac:dyDescent="0.3">
      <c r="A403" s="220" t="s">
        <v>342</v>
      </c>
      <c r="B403" s="216" t="s">
        <v>341</v>
      </c>
      <c r="C403" s="216" t="s">
        <v>445</v>
      </c>
      <c r="D403" s="219" t="s">
        <v>370</v>
      </c>
      <c r="E403" s="218"/>
      <c r="F403" s="217"/>
      <c r="G403" s="216" t="s">
        <v>338</v>
      </c>
      <c r="H403" s="215">
        <v>1.5733758</v>
      </c>
      <c r="I403" s="214">
        <v>27.26</v>
      </c>
      <c r="J403" s="213">
        <v>42.89</v>
      </c>
    </row>
    <row r="404" spans="1:10" ht="14.25" customHeight="1" x14ac:dyDescent="0.3">
      <c r="A404" s="220" t="s">
        <v>342</v>
      </c>
      <c r="B404" s="216" t="s">
        <v>341</v>
      </c>
      <c r="C404" s="216" t="s">
        <v>340</v>
      </c>
      <c r="D404" s="219" t="s">
        <v>339</v>
      </c>
      <c r="E404" s="218"/>
      <c r="F404" s="217"/>
      <c r="G404" s="216" t="s">
        <v>338</v>
      </c>
      <c r="H404" s="215">
        <v>1.4523409</v>
      </c>
      <c r="I404" s="214">
        <v>21.79</v>
      </c>
      <c r="J404" s="213">
        <v>31.65</v>
      </c>
    </row>
    <row r="405" spans="1:10" ht="14.25" customHeight="1" x14ac:dyDescent="0.3">
      <c r="A405" s="212" t="s">
        <v>337</v>
      </c>
      <c r="B405" s="211"/>
      <c r="C405" s="211"/>
      <c r="D405" s="211"/>
      <c r="E405" s="210"/>
      <c r="F405" s="209">
        <v>23.43</v>
      </c>
      <c r="G405" s="212" t="s">
        <v>336</v>
      </c>
      <c r="H405" s="211"/>
      <c r="I405" s="210"/>
      <c r="J405" s="209">
        <v>828.29</v>
      </c>
    </row>
    <row r="406" spans="1:10" ht="14.25" customHeight="1" x14ac:dyDescent="0.3">
      <c r="A406" s="212" t="s">
        <v>335</v>
      </c>
      <c r="B406" s="211"/>
      <c r="C406" s="211"/>
      <c r="D406" s="211"/>
      <c r="E406" s="210"/>
      <c r="F406" s="209">
        <v>26.15</v>
      </c>
      <c r="G406" s="212" t="s">
        <v>334</v>
      </c>
      <c r="H406" s="211"/>
      <c r="I406" s="210"/>
      <c r="J406" s="209">
        <v>186.12</v>
      </c>
    </row>
    <row r="407" spans="1:10" ht="14.25" customHeight="1" x14ac:dyDescent="0.3">
      <c r="A407" s="212" t="s">
        <v>333</v>
      </c>
      <c r="B407" s="211"/>
      <c r="C407" s="211"/>
      <c r="D407" s="211"/>
      <c r="E407" s="210"/>
      <c r="F407" s="209">
        <v>49.58</v>
      </c>
      <c r="G407" s="212" t="s">
        <v>332</v>
      </c>
      <c r="H407" s="211"/>
      <c r="I407" s="210"/>
      <c r="J407" s="209">
        <v>1014.41</v>
      </c>
    </row>
    <row r="408" spans="1:10" ht="32.700000000000003" customHeight="1" x14ac:dyDescent="0.3">
      <c r="A408" s="228" t="s">
        <v>174</v>
      </c>
      <c r="B408" s="228" t="s">
        <v>938</v>
      </c>
      <c r="C408" s="228" t="s">
        <v>1288</v>
      </c>
      <c r="D408" s="231" t="s">
        <v>1287</v>
      </c>
      <c r="E408" s="230"/>
      <c r="F408" s="230"/>
      <c r="G408" s="230"/>
      <c r="H408" s="230"/>
      <c r="I408" s="229"/>
      <c r="J408" s="228" t="s">
        <v>0</v>
      </c>
    </row>
    <row r="409" spans="1:10" ht="14.25" customHeight="1" x14ac:dyDescent="0.3">
      <c r="A409" s="224" t="s">
        <v>54</v>
      </c>
      <c r="B409" s="224" t="s">
        <v>55</v>
      </c>
      <c r="C409" s="224" t="s">
        <v>9</v>
      </c>
      <c r="D409" s="227" t="s">
        <v>10</v>
      </c>
      <c r="E409" s="226"/>
      <c r="F409" s="225"/>
      <c r="G409" s="224" t="s">
        <v>353</v>
      </c>
      <c r="H409" s="224" t="s">
        <v>352</v>
      </c>
      <c r="I409" s="223" t="s">
        <v>351</v>
      </c>
      <c r="J409" s="222" t="s">
        <v>56</v>
      </c>
    </row>
    <row r="410" spans="1:10" ht="14.25" customHeight="1" x14ac:dyDescent="0.3">
      <c r="A410" s="216" t="s">
        <v>346</v>
      </c>
      <c r="B410" s="216" t="s">
        <v>341</v>
      </c>
      <c r="C410" s="216" t="s">
        <v>1286</v>
      </c>
      <c r="D410" s="219" t="s">
        <v>1285</v>
      </c>
      <c r="E410" s="218"/>
      <c r="F410" s="217"/>
      <c r="G410" s="216" t="s">
        <v>0</v>
      </c>
      <c r="H410" s="215">
        <v>2.67</v>
      </c>
      <c r="I410" s="214">
        <v>40.92</v>
      </c>
      <c r="J410" s="213">
        <v>109.26</v>
      </c>
    </row>
    <row r="411" spans="1:10" ht="22.8" customHeight="1" x14ac:dyDescent="0.3">
      <c r="A411" s="216" t="s">
        <v>346</v>
      </c>
      <c r="B411" s="216" t="s">
        <v>341</v>
      </c>
      <c r="C411" s="216" t="s">
        <v>1284</v>
      </c>
      <c r="D411" s="219" t="s">
        <v>1283</v>
      </c>
      <c r="E411" s="218"/>
      <c r="F411" s="217"/>
      <c r="G411" s="216" t="s">
        <v>3</v>
      </c>
      <c r="H411" s="215">
        <v>42</v>
      </c>
      <c r="I411" s="214">
        <v>5.46</v>
      </c>
      <c r="J411" s="213">
        <v>229.32</v>
      </c>
    </row>
    <row r="412" spans="1:10" ht="14.25" customHeight="1" x14ac:dyDescent="0.3">
      <c r="A412" s="216" t="s">
        <v>346</v>
      </c>
      <c r="B412" s="216" t="s">
        <v>341</v>
      </c>
      <c r="C412" s="216" t="s">
        <v>1282</v>
      </c>
      <c r="D412" s="219" t="s">
        <v>1281</v>
      </c>
      <c r="E412" s="218"/>
      <c r="F412" s="217"/>
      <c r="G412" s="216" t="s">
        <v>343</v>
      </c>
      <c r="H412" s="215">
        <v>8.01</v>
      </c>
      <c r="I412" s="214">
        <v>10.83</v>
      </c>
      <c r="J412" s="213">
        <v>86.75</v>
      </c>
    </row>
    <row r="413" spans="1:10" ht="14.25" customHeight="1" x14ac:dyDescent="0.3">
      <c r="A413" s="216" t="s">
        <v>346</v>
      </c>
      <c r="B413" s="216" t="s">
        <v>341</v>
      </c>
      <c r="C413" s="216" t="s">
        <v>1280</v>
      </c>
      <c r="D413" s="219" t="s">
        <v>1279</v>
      </c>
      <c r="E413" s="218"/>
      <c r="F413" s="217"/>
      <c r="G413" s="216" t="s">
        <v>343</v>
      </c>
      <c r="H413" s="215">
        <v>2.73</v>
      </c>
      <c r="I413" s="214">
        <v>59.58</v>
      </c>
      <c r="J413" s="213">
        <v>162.65</v>
      </c>
    </row>
    <row r="414" spans="1:10" ht="14.25" customHeight="1" x14ac:dyDescent="0.3">
      <c r="A414" s="216" t="s">
        <v>346</v>
      </c>
      <c r="B414" s="216" t="s">
        <v>341</v>
      </c>
      <c r="C414" s="216" t="s">
        <v>579</v>
      </c>
      <c r="D414" s="219" t="s">
        <v>578</v>
      </c>
      <c r="E414" s="218"/>
      <c r="F414" s="217"/>
      <c r="G414" s="216" t="s">
        <v>0</v>
      </c>
      <c r="H414" s="215">
        <v>0.02</v>
      </c>
      <c r="I414" s="214">
        <v>8.4600000000000009</v>
      </c>
      <c r="J414" s="213">
        <v>0.17</v>
      </c>
    </row>
    <row r="415" spans="1:10" ht="14.25" customHeight="1" x14ac:dyDescent="0.3">
      <c r="A415" s="216" t="s">
        <v>346</v>
      </c>
      <c r="B415" s="216" t="s">
        <v>341</v>
      </c>
      <c r="C415" s="216" t="s">
        <v>577</v>
      </c>
      <c r="D415" s="219" t="s">
        <v>576</v>
      </c>
      <c r="E415" s="218"/>
      <c r="F415" s="217"/>
      <c r="G415" s="216" t="s">
        <v>0</v>
      </c>
      <c r="H415" s="215">
        <v>1</v>
      </c>
      <c r="I415" s="214">
        <v>37.21</v>
      </c>
      <c r="J415" s="213">
        <v>37.21</v>
      </c>
    </row>
    <row r="416" spans="1:10" ht="22.8" customHeight="1" x14ac:dyDescent="0.3">
      <c r="A416" s="216" t="s">
        <v>346</v>
      </c>
      <c r="B416" s="216" t="s">
        <v>341</v>
      </c>
      <c r="C416" s="216" t="s">
        <v>1278</v>
      </c>
      <c r="D416" s="219" t="s">
        <v>1277</v>
      </c>
      <c r="E416" s="218"/>
      <c r="F416" s="217"/>
      <c r="G416" s="216" t="s">
        <v>0</v>
      </c>
      <c r="H416" s="215">
        <v>1</v>
      </c>
      <c r="I416" s="214">
        <v>1200</v>
      </c>
      <c r="J416" s="213">
        <v>1200</v>
      </c>
    </row>
    <row r="417" spans="1:10" ht="22.8" customHeight="1" x14ac:dyDescent="0.3">
      <c r="A417" s="216" t="s">
        <v>346</v>
      </c>
      <c r="B417" s="216" t="s">
        <v>341</v>
      </c>
      <c r="C417" s="216" t="s">
        <v>1276</v>
      </c>
      <c r="D417" s="219" t="s">
        <v>1275</v>
      </c>
      <c r="E417" s="218"/>
      <c r="F417" s="217"/>
      <c r="G417" s="216" t="s">
        <v>0</v>
      </c>
      <c r="H417" s="215">
        <v>4</v>
      </c>
      <c r="I417" s="214">
        <v>98.22</v>
      </c>
      <c r="J417" s="213">
        <v>392.88</v>
      </c>
    </row>
    <row r="418" spans="1:10" ht="14.25" customHeight="1" x14ac:dyDescent="0.3">
      <c r="A418" s="216" t="s">
        <v>346</v>
      </c>
      <c r="B418" s="216" t="s">
        <v>341</v>
      </c>
      <c r="C418" s="216" t="s">
        <v>1274</v>
      </c>
      <c r="D418" s="219" t="s">
        <v>1273</v>
      </c>
      <c r="E418" s="218"/>
      <c r="F418" s="217"/>
      <c r="G418" s="216" t="s">
        <v>343</v>
      </c>
      <c r="H418" s="215">
        <v>4.49</v>
      </c>
      <c r="I418" s="214">
        <v>8.5500000000000007</v>
      </c>
      <c r="J418" s="213">
        <v>38.39</v>
      </c>
    </row>
    <row r="419" spans="1:10" ht="22.8" customHeight="1" x14ac:dyDescent="0.3">
      <c r="A419" s="216" t="s">
        <v>346</v>
      </c>
      <c r="B419" s="216" t="s">
        <v>341</v>
      </c>
      <c r="C419" s="216" t="s">
        <v>1272</v>
      </c>
      <c r="D419" s="219" t="s">
        <v>1271</v>
      </c>
      <c r="E419" s="218"/>
      <c r="F419" s="217"/>
      <c r="G419" s="216" t="s">
        <v>0</v>
      </c>
      <c r="H419" s="215">
        <v>2</v>
      </c>
      <c r="I419" s="214">
        <v>595.95000000000005</v>
      </c>
      <c r="J419" s="213">
        <v>1191.9000000000001</v>
      </c>
    </row>
    <row r="420" spans="1:10" ht="32.700000000000003" customHeight="1" x14ac:dyDescent="0.3">
      <c r="A420" s="220" t="s">
        <v>342</v>
      </c>
      <c r="B420" s="216" t="s">
        <v>341</v>
      </c>
      <c r="C420" s="216" t="s">
        <v>659</v>
      </c>
      <c r="D420" s="219" t="s">
        <v>658</v>
      </c>
      <c r="E420" s="218"/>
      <c r="F420" s="217"/>
      <c r="G420" s="216" t="s">
        <v>442</v>
      </c>
      <c r="H420" s="215">
        <v>0.18</v>
      </c>
      <c r="I420" s="214">
        <v>275.67</v>
      </c>
      <c r="J420" s="213">
        <v>49.62</v>
      </c>
    </row>
    <row r="421" spans="1:10" ht="14.25" customHeight="1" x14ac:dyDescent="0.3">
      <c r="A421" s="220" t="s">
        <v>342</v>
      </c>
      <c r="B421" s="216" t="s">
        <v>341</v>
      </c>
      <c r="C421" s="216" t="s">
        <v>575</v>
      </c>
      <c r="D421" s="219" t="s">
        <v>437</v>
      </c>
      <c r="E421" s="218"/>
      <c r="F421" s="217"/>
      <c r="G421" s="216" t="s">
        <v>338</v>
      </c>
      <c r="H421" s="215">
        <v>3.8215214999999998</v>
      </c>
      <c r="I421" s="214">
        <v>22.16</v>
      </c>
      <c r="J421" s="213">
        <v>84.68</v>
      </c>
    </row>
    <row r="422" spans="1:10" ht="14.25" customHeight="1" x14ac:dyDescent="0.3">
      <c r="A422" s="220" t="s">
        <v>342</v>
      </c>
      <c r="B422" s="216" t="s">
        <v>341</v>
      </c>
      <c r="C422" s="216" t="s">
        <v>574</v>
      </c>
      <c r="D422" s="219" t="s">
        <v>429</v>
      </c>
      <c r="E422" s="218"/>
      <c r="F422" s="217"/>
      <c r="G422" s="216" t="s">
        <v>338</v>
      </c>
      <c r="H422" s="215">
        <v>5.0019919000000002</v>
      </c>
      <c r="I422" s="214">
        <v>27.6</v>
      </c>
      <c r="J422" s="213">
        <v>138.05000000000001</v>
      </c>
    </row>
    <row r="423" spans="1:10" ht="14.25" customHeight="1" x14ac:dyDescent="0.3">
      <c r="A423" s="220" t="s">
        <v>342</v>
      </c>
      <c r="B423" s="216" t="s">
        <v>341</v>
      </c>
      <c r="C423" s="216" t="s">
        <v>340</v>
      </c>
      <c r="D423" s="219" t="s">
        <v>339</v>
      </c>
      <c r="E423" s="218"/>
      <c r="F423" s="217"/>
      <c r="G423" s="216" t="s">
        <v>338</v>
      </c>
      <c r="H423" s="215">
        <v>4.0015942999999998</v>
      </c>
      <c r="I423" s="214">
        <v>21.79</v>
      </c>
      <c r="J423" s="213">
        <v>87.19</v>
      </c>
    </row>
    <row r="424" spans="1:10" ht="14.25" customHeight="1" x14ac:dyDescent="0.3">
      <c r="A424" s="220" t="s">
        <v>342</v>
      </c>
      <c r="B424" s="216" t="s">
        <v>341</v>
      </c>
      <c r="C424" s="216" t="s">
        <v>887</v>
      </c>
      <c r="D424" s="219" t="s">
        <v>886</v>
      </c>
      <c r="E424" s="218"/>
      <c r="F424" s="217"/>
      <c r="G424" s="216" t="s">
        <v>338</v>
      </c>
      <c r="H424" s="215">
        <v>2.0007971000000002</v>
      </c>
      <c r="I424" s="214">
        <v>28.01</v>
      </c>
      <c r="J424" s="213">
        <v>56.04</v>
      </c>
    </row>
    <row r="425" spans="1:10" ht="22.8" customHeight="1" x14ac:dyDescent="0.3">
      <c r="A425" s="220" t="s">
        <v>342</v>
      </c>
      <c r="B425" s="216" t="s">
        <v>341</v>
      </c>
      <c r="C425" s="216" t="s">
        <v>613</v>
      </c>
      <c r="D425" s="219" t="s">
        <v>612</v>
      </c>
      <c r="E425" s="218"/>
      <c r="F425" s="217"/>
      <c r="G425" s="216" t="s">
        <v>218</v>
      </c>
      <c r="H425" s="215">
        <v>1.92</v>
      </c>
      <c r="I425" s="214">
        <v>71</v>
      </c>
      <c r="J425" s="213">
        <v>136.32</v>
      </c>
    </row>
    <row r="426" spans="1:10" ht="22.8" customHeight="1" x14ac:dyDescent="0.3">
      <c r="A426" s="220" t="s">
        <v>342</v>
      </c>
      <c r="B426" s="216" t="s">
        <v>341</v>
      </c>
      <c r="C426" s="216" t="s">
        <v>795</v>
      </c>
      <c r="D426" s="219" t="s">
        <v>794</v>
      </c>
      <c r="E426" s="218"/>
      <c r="F426" s="217"/>
      <c r="G426" s="216" t="s">
        <v>218</v>
      </c>
      <c r="H426" s="215">
        <v>0.6</v>
      </c>
      <c r="I426" s="214">
        <v>47.57</v>
      </c>
      <c r="J426" s="213">
        <v>28.54</v>
      </c>
    </row>
    <row r="427" spans="1:10" ht="32.700000000000003" customHeight="1" x14ac:dyDescent="0.3">
      <c r="A427" s="220" t="s">
        <v>342</v>
      </c>
      <c r="B427" s="216" t="s">
        <v>341</v>
      </c>
      <c r="C427" s="216" t="s">
        <v>628</v>
      </c>
      <c r="D427" s="219" t="s">
        <v>627</v>
      </c>
      <c r="E427" s="218"/>
      <c r="F427" s="217"/>
      <c r="G427" s="216" t="s">
        <v>218</v>
      </c>
      <c r="H427" s="215">
        <v>4.51</v>
      </c>
      <c r="I427" s="214">
        <v>25.86</v>
      </c>
      <c r="J427" s="213">
        <v>116.63</v>
      </c>
    </row>
    <row r="428" spans="1:10" ht="22.8" customHeight="1" x14ac:dyDescent="0.3">
      <c r="A428" s="220" t="s">
        <v>342</v>
      </c>
      <c r="B428" s="216" t="s">
        <v>341</v>
      </c>
      <c r="C428" s="216" t="s">
        <v>833</v>
      </c>
      <c r="D428" s="219" t="s">
        <v>832</v>
      </c>
      <c r="E428" s="218"/>
      <c r="F428" s="217"/>
      <c r="G428" s="216" t="s">
        <v>217</v>
      </c>
      <c r="H428" s="215">
        <v>0.8</v>
      </c>
      <c r="I428" s="214">
        <v>750.12</v>
      </c>
      <c r="J428" s="213">
        <v>600.1</v>
      </c>
    </row>
    <row r="429" spans="1:10" ht="22.8" customHeight="1" x14ac:dyDescent="0.3">
      <c r="A429" s="220" t="s">
        <v>342</v>
      </c>
      <c r="B429" s="216" t="s">
        <v>616</v>
      </c>
      <c r="C429" s="216" t="s">
        <v>620</v>
      </c>
      <c r="D429" s="219" t="s">
        <v>619</v>
      </c>
      <c r="E429" s="218"/>
      <c r="F429" s="217"/>
      <c r="G429" s="216" t="s">
        <v>217</v>
      </c>
      <c r="H429" s="215">
        <v>0.6</v>
      </c>
      <c r="I429" s="214">
        <v>78.89</v>
      </c>
      <c r="J429" s="213">
        <v>47.33</v>
      </c>
    </row>
    <row r="430" spans="1:10" ht="3.75" customHeight="1" x14ac:dyDescent="0.3"/>
    <row r="431" spans="1:10" ht="11.25" customHeight="1" x14ac:dyDescent="0.3">
      <c r="A431" s="208" t="s">
        <v>331</v>
      </c>
      <c r="B431" s="208"/>
      <c r="C431" s="208"/>
      <c r="D431" s="208"/>
      <c r="E431" s="208"/>
      <c r="F431" s="208"/>
      <c r="G431" s="208"/>
      <c r="H431" s="208"/>
      <c r="I431" s="208"/>
      <c r="J431" s="208"/>
    </row>
    <row r="432" spans="1:10" ht="11.25" customHeight="1" x14ac:dyDescent="0.3">
      <c r="A432" s="208" t="s">
        <v>330</v>
      </c>
      <c r="B432" s="208"/>
      <c r="C432" s="208"/>
      <c r="D432" s="208"/>
      <c r="E432" s="208"/>
      <c r="F432" s="208"/>
      <c r="G432" s="208"/>
      <c r="H432" s="208"/>
      <c r="I432" s="208"/>
      <c r="J432" s="208"/>
    </row>
    <row r="433" spans="1:10" ht="11.25" customHeight="1" x14ac:dyDescent="0.3">
      <c r="A433" s="208" t="s">
        <v>329</v>
      </c>
      <c r="B433" s="208"/>
      <c r="C433" s="208"/>
      <c r="D433" s="208"/>
      <c r="E433" s="208"/>
      <c r="F433" s="208"/>
      <c r="G433" s="208"/>
      <c r="H433" s="208"/>
      <c r="I433" s="208"/>
      <c r="J433" s="208"/>
    </row>
    <row r="434" spans="1:10" ht="70.95" customHeight="1" x14ac:dyDescent="0.3"/>
    <row r="435" spans="1:10" ht="14.25" customHeight="1" x14ac:dyDescent="0.3">
      <c r="A435" s="256" t="s">
        <v>395</v>
      </c>
      <c r="B435" s="255"/>
      <c r="C435" s="255"/>
      <c r="D435" s="255"/>
      <c r="E435" s="255"/>
      <c r="F435" s="255"/>
      <c r="G435" s="255"/>
      <c r="H435" s="255"/>
      <c r="I435" s="255"/>
      <c r="J435" s="254"/>
    </row>
    <row r="436" spans="1:10" ht="14.25" customHeight="1" x14ac:dyDescent="0.3">
      <c r="A436" s="253" t="s">
        <v>394</v>
      </c>
      <c r="B436" s="251" t="s">
        <v>57</v>
      </c>
      <c r="C436" s="250"/>
      <c r="D436" s="250"/>
      <c r="E436" s="250"/>
      <c r="F436" s="250"/>
      <c r="G436" s="250"/>
      <c r="H436" s="249"/>
      <c r="I436" s="233" t="s">
        <v>393</v>
      </c>
      <c r="J436" s="216" t="s">
        <v>1270</v>
      </c>
    </row>
    <row r="437" spans="1:10" ht="14.25" customHeight="1" x14ac:dyDescent="0.3">
      <c r="A437" s="253" t="s">
        <v>61</v>
      </c>
      <c r="B437" s="251" t="s">
        <v>65</v>
      </c>
      <c r="C437" s="250"/>
      <c r="D437" s="250"/>
      <c r="E437" s="250"/>
      <c r="F437" s="250"/>
      <c r="G437" s="250"/>
      <c r="H437" s="249"/>
      <c r="I437" s="233" t="s">
        <v>391</v>
      </c>
      <c r="J437" s="216" t="s">
        <v>390</v>
      </c>
    </row>
    <row r="438" spans="1:10" ht="14.25" customHeight="1" x14ac:dyDescent="0.3">
      <c r="A438" s="252" t="s">
        <v>389</v>
      </c>
      <c r="B438" s="251" t="s">
        <v>209</v>
      </c>
      <c r="C438" s="250"/>
      <c r="D438" s="250"/>
      <c r="E438" s="250"/>
      <c r="F438" s="250"/>
      <c r="G438" s="250"/>
      <c r="H438" s="249"/>
      <c r="I438" s="240" t="s">
        <v>388</v>
      </c>
      <c r="J438" s="239"/>
    </row>
    <row r="439" spans="1:10" ht="14.25" customHeight="1" x14ac:dyDescent="0.3">
      <c r="A439" s="248" t="s">
        <v>387</v>
      </c>
      <c r="B439" s="247" t="s">
        <v>386</v>
      </c>
      <c r="C439" s="246"/>
      <c r="D439" s="246"/>
      <c r="E439" s="246"/>
      <c r="F439" s="246"/>
      <c r="G439" s="246"/>
      <c r="H439" s="245"/>
      <c r="I439" s="233" t="s">
        <v>385</v>
      </c>
      <c r="J439" s="216" t="s">
        <v>384</v>
      </c>
    </row>
    <row r="440" spans="1:10" ht="14.25" customHeight="1" x14ac:dyDescent="0.3">
      <c r="A440" s="238"/>
      <c r="B440" s="243"/>
      <c r="C440" s="242"/>
      <c r="D440" s="242"/>
      <c r="E440" s="242"/>
      <c r="F440" s="242"/>
      <c r="G440" s="242"/>
      <c r="H440" s="241"/>
      <c r="I440" s="244" t="s">
        <v>383</v>
      </c>
      <c r="J440" s="216" t="s">
        <v>382</v>
      </c>
    </row>
    <row r="441" spans="1:10" ht="14.25" customHeight="1" x14ac:dyDescent="0.3">
      <c r="A441" s="238"/>
      <c r="B441" s="243"/>
      <c r="C441" s="242"/>
      <c r="D441" s="242"/>
      <c r="E441" s="242"/>
      <c r="F441" s="242"/>
      <c r="G441" s="242"/>
      <c r="H441" s="241"/>
      <c r="I441" s="240" t="s">
        <v>7</v>
      </c>
      <c r="J441" s="239"/>
    </row>
    <row r="442" spans="1:10" ht="14.25" customHeight="1" x14ac:dyDescent="0.3">
      <c r="A442" s="238"/>
      <c r="B442" s="237"/>
      <c r="C442" s="236"/>
      <c r="D442" s="236"/>
      <c r="E442" s="236"/>
      <c r="F442" s="236"/>
      <c r="G442" s="236"/>
      <c r="H442" s="235"/>
      <c r="I442" s="233" t="s">
        <v>381</v>
      </c>
      <c r="J442" s="216" t="s">
        <v>380</v>
      </c>
    </row>
    <row r="443" spans="1:10" ht="14.25" customHeight="1" x14ac:dyDescent="0.3">
      <c r="A443" s="234"/>
      <c r="B443" s="219" t="s">
        <v>378</v>
      </c>
      <c r="C443" s="218"/>
      <c r="D443" s="217"/>
      <c r="E443" s="219" t="s">
        <v>320</v>
      </c>
      <c r="F443" s="218"/>
      <c r="G443" s="218"/>
      <c r="H443" s="217"/>
      <c r="I443" s="233" t="s">
        <v>379</v>
      </c>
      <c r="J443" s="216" t="s">
        <v>378</v>
      </c>
    </row>
    <row r="444" spans="1:10" ht="14.25" customHeight="1" x14ac:dyDescent="0.3">
      <c r="A444" s="233" t="s">
        <v>377</v>
      </c>
      <c r="B444" s="219" t="s">
        <v>376</v>
      </c>
      <c r="C444" s="218"/>
      <c r="D444" s="218"/>
      <c r="E444" s="218"/>
      <c r="F444" s="218"/>
      <c r="G444" s="218"/>
      <c r="H444" s="218"/>
      <c r="I444" s="218"/>
      <c r="J444" s="217"/>
    </row>
    <row r="445" spans="1:10" ht="14.25" customHeight="1" x14ac:dyDescent="0.3">
      <c r="A445" s="212" t="s">
        <v>337</v>
      </c>
      <c r="B445" s="211"/>
      <c r="C445" s="211"/>
      <c r="D445" s="211"/>
      <c r="E445" s="210"/>
      <c r="F445" s="209">
        <v>244.16</v>
      </c>
      <c r="G445" s="212" t="s">
        <v>336</v>
      </c>
      <c r="H445" s="211"/>
      <c r="I445" s="210"/>
      <c r="J445" s="209">
        <v>4793.03</v>
      </c>
    </row>
    <row r="446" spans="1:10" ht="14.25" customHeight="1" x14ac:dyDescent="0.3">
      <c r="A446" s="212" t="s">
        <v>335</v>
      </c>
      <c r="B446" s="211"/>
      <c r="C446" s="211"/>
      <c r="D446" s="211"/>
      <c r="E446" s="210"/>
      <c r="F446" s="209">
        <v>272.41000000000003</v>
      </c>
      <c r="G446" s="212" t="s">
        <v>334</v>
      </c>
      <c r="H446" s="211"/>
      <c r="I446" s="210"/>
      <c r="J446" s="209">
        <v>1076.99</v>
      </c>
    </row>
    <row r="447" spans="1:10" ht="14.25" customHeight="1" x14ac:dyDescent="0.3">
      <c r="A447" s="212" t="s">
        <v>333</v>
      </c>
      <c r="B447" s="211"/>
      <c r="C447" s="211"/>
      <c r="D447" s="211"/>
      <c r="E447" s="210"/>
      <c r="F447" s="209">
        <v>516.57000000000005</v>
      </c>
      <c r="G447" s="212" t="s">
        <v>332</v>
      </c>
      <c r="H447" s="211"/>
      <c r="I447" s="210"/>
      <c r="J447" s="209">
        <v>5870.02</v>
      </c>
    </row>
    <row r="448" spans="1:10" ht="22.8" customHeight="1" x14ac:dyDescent="0.3">
      <c r="A448" s="228" t="s">
        <v>175</v>
      </c>
      <c r="B448" s="228" t="s">
        <v>938</v>
      </c>
      <c r="C448" s="228" t="s">
        <v>1269</v>
      </c>
      <c r="D448" s="231" t="s">
        <v>1268</v>
      </c>
      <c r="E448" s="230"/>
      <c r="F448" s="230"/>
      <c r="G448" s="230"/>
      <c r="H448" s="230"/>
      <c r="I448" s="229"/>
      <c r="J448" s="228" t="s">
        <v>0</v>
      </c>
    </row>
    <row r="449" spans="1:10" ht="14.25" customHeight="1" x14ac:dyDescent="0.3">
      <c r="A449" s="224" t="s">
        <v>54</v>
      </c>
      <c r="B449" s="224" t="s">
        <v>55</v>
      </c>
      <c r="C449" s="224" t="s">
        <v>9</v>
      </c>
      <c r="D449" s="227" t="s">
        <v>10</v>
      </c>
      <c r="E449" s="226"/>
      <c r="F449" s="225"/>
      <c r="G449" s="224" t="s">
        <v>353</v>
      </c>
      <c r="H449" s="224" t="s">
        <v>352</v>
      </c>
      <c r="I449" s="223" t="s">
        <v>351</v>
      </c>
      <c r="J449" s="222" t="s">
        <v>56</v>
      </c>
    </row>
    <row r="450" spans="1:10" ht="22.8" customHeight="1" x14ac:dyDescent="0.3">
      <c r="A450" s="216" t="s">
        <v>346</v>
      </c>
      <c r="B450" s="216" t="s">
        <v>341</v>
      </c>
      <c r="C450" s="216" t="s">
        <v>1267</v>
      </c>
      <c r="D450" s="219" t="s">
        <v>1266</v>
      </c>
      <c r="E450" s="218"/>
      <c r="F450" s="217"/>
      <c r="G450" s="216" t="s">
        <v>0</v>
      </c>
      <c r="H450" s="215">
        <v>1</v>
      </c>
      <c r="I450" s="214">
        <v>22.1</v>
      </c>
      <c r="J450" s="213">
        <v>22.1</v>
      </c>
    </row>
    <row r="451" spans="1:10" ht="22.8" customHeight="1" x14ac:dyDescent="0.3">
      <c r="A451" s="216" t="s">
        <v>346</v>
      </c>
      <c r="B451" s="216" t="s">
        <v>341</v>
      </c>
      <c r="C451" s="216" t="s">
        <v>1265</v>
      </c>
      <c r="D451" s="219" t="s">
        <v>1264</v>
      </c>
      <c r="E451" s="218"/>
      <c r="F451" s="217"/>
      <c r="G451" s="216" t="s">
        <v>0</v>
      </c>
      <c r="H451" s="215">
        <v>1</v>
      </c>
      <c r="I451" s="214">
        <v>11.66</v>
      </c>
      <c r="J451" s="213">
        <v>11.66</v>
      </c>
    </row>
    <row r="452" spans="1:10" ht="14.25" customHeight="1" x14ac:dyDescent="0.3">
      <c r="A452" s="216" t="s">
        <v>346</v>
      </c>
      <c r="B452" s="216" t="s">
        <v>341</v>
      </c>
      <c r="C452" s="216" t="s">
        <v>1263</v>
      </c>
      <c r="D452" s="219" t="s">
        <v>1262</v>
      </c>
      <c r="E452" s="218"/>
      <c r="F452" s="217"/>
      <c r="G452" s="216" t="s">
        <v>1261</v>
      </c>
      <c r="H452" s="215">
        <v>0.03</v>
      </c>
      <c r="I452" s="214">
        <v>222.76</v>
      </c>
      <c r="J452" s="213">
        <v>6.68</v>
      </c>
    </row>
    <row r="453" spans="1:10" ht="14.25" customHeight="1" x14ac:dyDescent="0.3">
      <c r="A453" s="216" t="s">
        <v>346</v>
      </c>
      <c r="B453" s="216" t="s">
        <v>1179</v>
      </c>
      <c r="C453" s="216" t="s">
        <v>1260</v>
      </c>
      <c r="D453" s="219" t="s">
        <v>1259</v>
      </c>
      <c r="E453" s="218"/>
      <c r="F453" s="217"/>
      <c r="G453" s="216" t="s">
        <v>0</v>
      </c>
      <c r="H453" s="215">
        <v>1</v>
      </c>
      <c r="I453" s="214">
        <v>85</v>
      </c>
      <c r="J453" s="213">
        <v>85</v>
      </c>
    </row>
    <row r="454" spans="1:10" ht="14.25" customHeight="1" x14ac:dyDescent="0.3">
      <c r="A454" s="220" t="s">
        <v>342</v>
      </c>
      <c r="B454" s="216" t="s">
        <v>357</v>
      </c>
      <c r="C454" s="216" t="s">
        <v>527</v>
      </c>
      <c r="D454" s="219" t="s">
        <v>526</v>
      </c>
      <c r="E454" s="218"/>
      <c r="F454" s="217"/>
      <c r="G454" s="216" t="s">
        <v>217</v>
      </c>
      <c r="H454" s="215">
        <v>0.01</v>
      </c>
      <c r="I454" s="214">
        <v>3449.46</v>
      </c>
      <c r="J454" s="213">
        <v>34.49</v>
      </c>
    </row>
    <row r="455" spans="1:10" ht="14.25" customHeight="1" x14ac:dyDescent="0.3">
      <c r="A455" s="220" t="s">
        <v>342</v>
      </c>
      <c r="B455" s="216" t="s">
        <v>357</v>
      </c>
      <c r="C455" s="216" t="s">
        <v>601</v>
      </c>
      <c r="D455" s="219" t="s">
        <v>600</v>
      </c>
      <c r="E455" s="218"/>
      <c r="F455" s="217"/>
      <c r="G455" s="216" t="s">
        <v>0</v>
      </c>
      <c r="H455" s="215">
        <v>1</v>
      </c>
      <c r="I455" s="214">
        <v>23.73</v>
      </c>
      <c r="J455" s="213">
        <v>23.73</v>
      </c>
    </row>
    <row r="456" spans="1:10" ht="14.25" customHeight="1" x14ac:dyDescent="0.3">
      <c r="A456" s="220" t="s">
        <v>342</v>
      </c>
      <c r="B456" s="216" t="s">
        <v>357</v>
      </c>
      <c r="C456" s="216" t="s">
        <v>953</v>
      </c>
      <c r="D456" s="219" t="s">
        <v>952</v>
      </c>
      <c r="E456" s="218"/>
      <c r="F456" s="217"/>
      <c r="G456" s="216" t="s">
        <v>217</v>
      </c>
      <c r="H456" s="215">
        <v>0.01</v>
      </c>
      <c r="I456" s="214">
        <v>87.04</v>
      </c>
      <c r="J456" s="213">
        <v>0.87</v>
      </c>
    </row>
    <row r="457" spans="1:10" ht="14.25" customHeight="1" x14ac:dyDescent="0.3">
      <c r="A457" s="220" t="s">
        <v>342</v>
      </c>
      <c r="B457" s="216" t="s">
        <v>357</v>
      </c>
      <c r="C457" s="216" t="s">
        <v>511</v>
      </c>
      <c r="D457" s="219" t="s">
        <v>510</v>
      </c>
      <c r="E457" s="218"/>
      <c r="F457" s="217"/>
      <c r="G457" s="216" t="s">
        <v>218</v>
      </c>
      <c r="H457" s="215">
        <v>8.0000000000000002E-3</v>
      </c>
      <c r="I457" s="214">
        <v>328.23</v>
      </c>
      <c r="J457" s="213">
        <v>2.63</v>
      </c>
    </row>
    <row r="458" spans="1:10" ht="14.25" customHeight="1" x14ac:dyDescent="0.3">
      <c r="A458" s="220" t="s">
        <v>342</v>
      </c>
      <c r="B458" s="216" t="s">
        <v>341</v>
      </c>
      <c r="C458" s="216" t="s">
        <v>574</v>
      </c>
      <c r="D458" s="219" t="s">
        <v>429</v>
      </c>
      <c r="E458" s="218"/>
      <c r="F458" s="217"/>
      <c r="G458" s="216" t="s">
        <v>338</v>
      </c>
      <c r="H458" s="215">
        <v>1.6072892000000001</v>
      </c>
      <c r="I458" s="214">
        <v>27.6</v>
      </c>
      <c r="J458" s="213">
        <v>44.36</v>
      </c>
    </row>
    <row r="459" spans="1:10" ht="14.25" customHeight="1" x14ac:dyDescent="0.3">
      <c r="A459" s="220" t="s">
        <v>342</v>
      </c>
      <c r="B459" s="216" t="s">
        <v>341</v>
      </c>
      <c r="C459" s="216" t="s">
        <v>340</v>
      </c>
      <c r="D459" s="219" t="s">
        <v>339</v>
      </c>
      <c r="E459" s="218"/>
      <c r="F459" s="217"/>
      <c r="G459" s="216" t="s">
        <v>338</v>
      </c>
      <c r="H459" s="215">
        <v>1.6072892000000001</v>
      </c>
      <c r="I459" s="214">
        <v>21.79</v>
      </c>
      <c r="J459" s="213">
        <v>35.020000000000003</v>
      </c>
    </row>
    <row r="460" spans="1:10" ht="22.8" customHeight="1" x14ac:dyDescent="0.3">
      <c r="A460" s="220" t="s">
        <v>342</v>
      </c>
      <c r="B460" s="216" t="s">
        <v>341</v>
      </c>
      <c r="C460" s="216" t="s">
        <v>795</v>
      </c>
      <c r="D460" s="219" t="s">
        <v>794</v>
      </c>
      <c r="E460" s="218"/>
      <c r="F460" s="217"/>
      <c r="G460" s="216" t="s">
        <v>218</v>
      </c>
      <c r="H460" s="215">
        <v>0.16</v>
      </c>
      <c r="I460" s="214">
        <v>47.57</v>
      </c>
      <c r="J460" s="213">
        <v>7.61</v>
      </c>
    </row>
    <row r="461" spans="1:10" ht="22.8" customHeight="1" x14ac:dyDescent="0.3">
      <c r="A461" s="220" t="s">
        <v>342</v>
      </c>
      <c r="B461" s="216" t="s">
        <v>341</v>
      </c>
      <c r="C461" s="216" t="s">
        <v>495</v>
      </c>
      <c r="D461" s="219" t="s">
        <v>494</v>
      </c>
      <c r="E461" s="218"/>
      <c r="F461" s="217"/>
      <c r="G461" s="216" t="s">
        <v>217</v>
      </c>
      <c r="H461" s="215">
        <v>8.0000000000000002E-3</v>
      </c>
      <c r="I461" s="214">
        <v>1708.61</v>
      </c>
      <c r="J461" s="213">
        <v>13.67</v>
      </c>
    </row>
    <row r="462" spans="1:10" ht="22.8" customHeight="1" x14ac:dyDescent="0.3">
      <c r="A462" s="220" t="s">
        <v>342</v>
      </c>
      <c r="B462" s="216" t="s">
        <v>341</v>
      </c>
      <c r="C462" s="216" t="s">
        <v>581</v>
      </c>
      <c r="D462" s="219" t="s">
        <v>580</v>
      </c>
      <c r="E462" s="218"/>
      <c r="F462" s="217"/>
      <c r="G462" s="216" t="s">
        <v>0</v>
      </c>
      <c r="H462" s="215">
        <v>1</v>
      </c>
      <c r="I462" s="214">
        <v>38.22</v>
      </c>
      <c r="J462" s="213">
        <v>38.22</v>
      </c>
    </row>
    <row r="463" spans="1:10" ht="22.8" customHeight="1" x14ac:dyDescent="0.3">
      <c r="A463" s="220" t="s">
        <v>342</v>
      </c>
      <c r="B463" s="216" t="s">
        <v>341</v>
      </c>
      <c r="C463" s="216" t="s">
        <v>519</v>
      </c>
      <c r="D463" s="219" t="s">
        <v>518</v>
      </c>
      <c r="E463" s="218"/>
      <c r="F463" s="217"/>
      <c r="G463" s="216" t="s">
        <v>218</v>
      </c>
      <c r="H463" s="215">
        <v>0.05</v>
      </c>
      <c r="I463" s="214">
        <v>6.35</v>
      </c>
      <c r="J463" s="213">
        <v>0.32</v>
      </c>
    </row>
    <row r="464" spans="1:10" ht="32.700000000000003" customHeight="1" x14ac:dyDescent="0.3">
      <c r="A464" s="220" t="s">
        <v>342</v>
      </c>
      <c r="B464" s="216" t="s">
        <v>341</v>
      </c>
      <c r="C464" s="216" t="s">
        <v>573</v>
      </c>
      <c r="D464" s="219" t="s">
        <v>572</v>
      </c>
      <c r="E464" s="218"/>
      <c r="F464" s="217"/>
      <c r="G464" s="216" t="s">
        <v>0</v>
      </c>
      <c r="H464" s="215">
        <v>1</v>
      </c>
      <c r="I464" s="214">
        <v>5.65</v>
      </c>
      <c r="J464" s="213">
        <v>5.65</v>
      </c>
    </row>
    <row r="465" spans="1:10" ht="14.25" customHeight="1" x14ac:dyDescent="0.3">
      <c r="A465" s="212" t="s">
        <v>337</v>
      </c>
      <c r="B465" s="211"/>
      <c r="C465" s="211"/>
      <c r="D465" s="211"/>
      <c r="E465" s="210"/>
      <c r="F465" s="209">
        <v>39.049999999999997</v>
      </c>
      <c r="G465" s="212" t="s">
        <v>336</v>
      </c>
      <c r="H465" s="211"/>
      <c r="I465" s="210"/>
      <c r="J465" s="209">
        <v>332.01</v>
      </c>
    </row>
    <row r="466" spans="1:10" ht="14.25" customHeight="1" x14ac:dyDescent="0.3">
      <c r="A466" s="212" t="s">
        <v>335</v>
      </c>
      <c r="B466" s="211"/>
      <c r="C466" s="211"/>
      <c r="D466" s="211"/>
      <c r="E466" s="210"/>
      <c r="F466" s="209">
        <v>43.56</v>
      </c>
      <c r="G466" s="212" t="s">
        <v>334</v>
      </c>
      <c r="H466" s="211"/>
      <c r="I466" s="210"/>
      <c r="J466" s="209">
        <v>74.599999999999994</v>
      </c>
    </row>
    <row r="467" spans="1:10" ht="14.25" customHeight="1" x14ac:dyDescent="0.3">
      <c r="A467" s="212" t="s">
        <v>333</v>
      </c>
      <c r="B467" s="211"/>
      <c r="C467" s="211"/>
      <c r="D467" s="211"/>
      <c r="E467" s="210"/>
      <c r="F467" s="209">
        <v>82.61</v>
      </c>
      <c r="G467" s="212" t="s">
        <v>332</v>
      </c>
      <c r="H467" s="211"/>
      <c r="I467" s="210"/>
      <c r="J467" s="209">
        <v>406.61</v>
      </c>
    </row>
    <row r="468" spans="1:10" ht="14.25" customHeight="1" x14ac:dyDescent="0.3">
      <c r="A468" s="228" t="s">
        <v>177</v>
      </c>
      <c r="B468" s="228" t="s">
        <v>938</v>
      </c>
      <c r="C468" s="228" t="s">
        <v>1258</v>
      </c>
      <c r="D468" s="231" t="s">
        <v>1257</v>
      </c>
      <c r="E468" s="230"/>
      <c r="F468" s="230"/>
      <c r="G468" s="230"/>
      <c r="H468" s="230"/>
      <c r="I468" s="229"/>
      <c r="J468" s="228" t="s">
        <v>0</v>
      </c>
    </row>
    <row r="469" spans="1:10" ht="14.25" customHeight="1" x14ac:dyDescent="0.3">
      <c r="A469" s="224" t="s">
        <v>54</v>
      </c>
      <c r="B469" s="224" t="s">
        <v>55</v>
      </c>
      <c r="C469" s="224" t="s">
        <v>9</v>
      </c>
      <c r="D469" s="227" t="s">
        <v>10</v>
      </c>
      <c r="E469" s="226"/>
      <c r="F469" s="225"/>
      <c r="G469" s="224" t="s">
        <v>353</v>
      </c>
      <c r="H469" s="224" t="s">
        <v>352</v>
      </c>
      <c r="I469" s="223" t="s">
        <v>351</v>
      </c>
      <c r="J469" s="222" t="s">
        <v>56</v>
      </c>
    </row>
    <row r="470" spans="1:10" ht="14.25" customHeight="1" x14ac:dyDescent="0.3">
      <c r="A470" s="216" t="s">
        <v>346</v>
      </c>
      <c r="B470" s="216" t="s">
        <v>341</v>
      </c>
      <c r="C470" s="216" t="s">
        <v>1256</v>
      </c>
      <c r="D470" s="219" t="s">
        <v>1255</v>
      </c>
      <c r="E470" s="218"/>
      <c r="F470" s="217"/>
      <c r="G470" s="216" t="s">
        <v>0</v>
      </c>
      <c r="H470" s="215">
        <v>1</v>
      </c>
      <c r="I470" s="214">
        <v>169.73</v>
      </c>
      <c r="J470" s="213">
        <v>169.73</v>
      </c>
    </row>
    <row r="471" spans="1:10" ht="14.25" customHeight="1" x14ac:dyDescent="0.3">
      <c r="A471" s="216" t="s">
        <v>346</v>
      </c>
      <c r="B471" s="216" t="s">
        <v>1179</v>
      </c>
      <c r="C471" s="216" t="s">
        <v>1254</v>
      </c>
      <c r="D471" s="219" t="s">
        <v>1253</v>
      </c>
      <c r="E471" s="218"/>
      <c r="F471" s="217"/>
      <c r="G471" s="216" t="s">
        <v>0</v>
      </c>
      <c r="H471" s="215">
        <v>1</v>
      </c>
      <c r="I471" s="214">
        <v>180</v>
      </c>
      <c r="J471" s="213">
        <v>180</v>
      </c>
    </row>
    <row r="472" spans="1:10" ht="14.25" customHeight="1" x14ac:dyDescent="0.3">
      <c r="A472" s="220" t="s">
        <v>342</v>
      </c>
      <c r="B472" s="216" t="s">
        <v>341</v>
      </c>
      <c r="C472" s="216" t="s">
        <v>445</v>
      </c>
      <c r="D472" s="219" t="s">
        <v>370</v>
      </c>
      <c r="E472" s="218"/>
      <c r="F472" s="217"/>
      <c r="G472" s="216" t="s">
        <v>338</v>
      </c>
      <c r="H472" s="215">
        <v>0.85043460000000004</v>
      </c>
      <c r="I472" s="214">
        <v>27.26</v>
      </c>
      <c r="J472" s="213">
        <v>23.18</v>
      </c>
    </row>
    <row r="473" spans="1:10" ht="14.25" customHeight="1" x14ac:dyDescent="0.3">
      <c r="A473" s="220" t="s">
        <v>342</v>
      </c>
      <c r="B473" s="216" t="s">
        <v>341</v>
      </c>
      <c r="C473" s="216" t="s">
        <v>340</v>
      </c>
      <c r="D473" s="219" t="s">
        <v>339</v>
      </c>
      <c r="E473" s="218"/>
      <c r="F473" s="217"/>
      <c r="G473" s="216" t="s">
        <v>338</v>
      </c>
      <c r="H473" s="215">
        <v>0.85043460000000004</v>
      </c>
      <c r="I473" s="214">
        <v>21.79</v>
      </c>
      <c r="J473" s="213">
        <v>18.53</v>
      </c>
    </row>
    <row r="474" spans="1:10" ht="22.8" customHeight="1" x14ac:dyDescent="0.3">
      <c r="A474" s="220" t="s">
        <v>342</v>
      </c>
      <c r="B474" s="216" t="s">
        <v>341</v>
      </c>
      <c r="C474" s="216" t="s">
        <v>447</v>
      </c>
      <c r="D474" s="219" t="s">
        <v>446</v>
      </c>
      <c r="E474" s="218"/>
      <c r="F474" s="217"/>
      <c r="G474" s="216" t="s">
        <v>217</v>
      </c>
      <c r="H474" s="215">
        <v>0.05</v>
      </c>
      <c r="I474" s="214">
        <v>224.7</v>
      </c>
      <c r="J474" s="213">
        <v>11.24</v>
      </c>
    </row>
    <row r="475" spans="1:10" ht="14.25" customHeight="1" x14ac:dyDescent="0.3">
      <c r="A475" s="212" t="s">
        <v>337</v>
      </c>
      <c r="B475" s="211"/>
      <c r="C475" s="211"/>
      <c r="D475" s="211"/>
      <c r="E475" s="210"/>
      <c r="F475" s="209">
        <v>15.03</v>
      </c>
      <c r="G475" s="212" t="s">
        <v>336</v>
      </c>
      <c r="H475" s="211"/>
      <c r="I475" s="210"/>
      <c r="J475" s="209">
        <v>402.68</v>
      </c>
    </row>
    <row r="476" spans="1:10" ht="14.25" customHeight="1" x14ac:dyDescent="0.3">
      <c r="A476" s="212" t="s">
        <v>335</v>
      </c>
      <c r="B476" s="211"/>
      <c r="C476" s="211"/>
      <c r="D476" s="211"/>
      <c r="E476" s="210"/>
      <c r="F476" s="209">
        <v>16.77</v>
      </c>
      <c r="G476" s="212" t="s">
        <v>334</v>
      </c>
      <c r="H476" s="211"/>
      <c r="I476" s="210"/>
      <c r="J476" s="209">
        <v>90.48</v>
      </c>
    </row>
    <row r="477" spans="1:10" ht="14.25" customHeight="1" x14ac:dyDescent="0.3">
      <c r="A477" s="212" t="s">
        <v>333</v>
      </c>
      <c r="B477" s="211"/>
      <c r="C477" s="211"/>
      <c r="D477" s="211"/>
      <c r="E477" s="210"/>
      <c r="F477" s="209">
        <v>31.8</v>
      </c>
      <c r="G477" s="212" t="s">
        <v>332</v>
      </c>
      <c r="H477" s="211"/>
      <c r="I477" s="210"/>
      <c r="J477" s="209">
        <v>493.16</v>
      </c>
    </row>
    <row r="478" spans="1:10" ht="14.25" customHeight="1" x14ac:dyDescent="0.3">
      <c r="A478" s="228" t="s">
        <v>230</v>
      </c>
      <c r="B478" s="228" t="s">
        <v>357</v>
      </c>
      <c r="C478" s="228" t="s">
        <v>1252</v>
      </c>
      <c r="D478" s="231" t="s">
        <v>296</v>
      </c>
      <c r="E478" s="230"/>
      <c r="F478" s="230"/>
      <c r="G478" s="230"/>
      <c r="H478" s="230"/>
      <c r="I478" s="229"/>
      <c r="J478" s="228" t="s">
        <v>2</v>
      </c>
    </row>
    <row r="479" spans="1:10" ht="14.25" customHeight="1" x14ac:dyDescent="0.3">
      <c r="A479" s="224" t="s">
        <v>54</v>
      </c>
      <c r="B479" s="224" t="s">
        <v>55</v>
      </c>
      <c r="C479" s="224" t="s">
        <v>9</v>
      </c>
      <c r="D479" s="227" t="s">
        <v>10</v>
      </c>
      <c r="E479" s="226"/>
      <c r="F479" s="225"/>
      <c r="G479" s="224" t="s">
        <v>353</v>
      </c>
      <c r="H479" s="224" t="s">
        <v>352</v>
      </c>
      <c r="I479" s="223" t="s">
        <v>351</v>
      </c>
      <c r="J479" s="222" t="s">
        <v>56</v>
      </c>
    </row>
    <row r="480" spans="1:10" ht="14.25" customHeight="1" x14ac:dyDescent="0.3">
      <c r="A480" s="216" t="s">
        <v>346</v>
      </c>
      <c r="B480" s="216" t="s">
        <v>357</v>
      </c>
      <c r="C480" s="216" t="s">
        <v>1251</v>
      </c>
      <c r="D480" s="219" t="s">
        <v>1250</v>
      </c>
      <c r="E480" s="218"/>
      <c r="F480" s="217"/>
      <c r="G480" s="216" t="s">
        <v>0</v>
      </c>
      <c r="H480" s="215">
        <v>1</v>
      </c>
      <c r="I480" s="214">
        <v>91.17</v>
      </c>
      <c r="J480" s="213">
        <v>91.17</v>
      </c>
    </row>
    <row r="481" spans="1:10" ht="14.25" customHeight="1" x14ac:dyDescent="0.3">
      <c r="A481" s="220" t="s">
        <v>342</v>
      </c>
      <c r="B481" s="216" t="s">
        <v>357</v>
      </c>
      <c r="C481" s="216" t="s">
        <v>438</v>
      </c>
      <c r="D481" s="219" t="s">
        <v>437</v>
      </c>
      <c r="E481" s="218"/>
      <c r="F481" s="217"/>
      <c r="G481" s="216" t="s">
        <v>338</v>
      </c>
      <c r="H481" s="215">
        <v>0.64844849999999998</v>
      </c>
      <c r="I481" s="214">
        <v>22.11</v>
      </c>
      <c r="J481" s="213">
        <v>14.34</v>
      </c>
    </row>
    <row r="482" spans="1:10" ht="14.25" customHeight="1" x14ac:dyDescent="0.3">
      <c r="A482" s="220" t="s">
        <v>342</v>
      </c>
      <c r="B482" s="216" t="s">
        <v>357</v>
      </c>
      <c r="C482" s="216" t="s">
        <v>430</v>
      </c>
      <c r="D482" s="219" t="s">
        <v>429</v>
      </c>
      <c r="E482" s="218"/>
      <c r="F482" s="217"/>
      <c r="G482" s="216" t="s">
        <v>338</v>
      </c>
      <c r="H482" s="215">
        <v>1.2968971</v>
      </c>
      <c r="I482" s="214">
        <v>27.53</v>
      </c>
      <c r="J482" s="213">
        <v>35.700000000000003</v>
      </c>
    </row>
    <row r="483" spans="1:10" ht="14.25" customHeight="1" x14ac:dyDescent="0.3">
      <c r="A483" s="212" t="s">
        <v>337</v>
      </c>
      <c r="B483" s="211"/>
      <c r="C483" s="211"/>
      <c r="D483" s="211"/>
      <c r="E483" s="210"/>
      <c r="F483" s="209">
        <v>15.77</v>
      </c>
      <c r="G483" s="212" t="s">
        <v>336</v>
      </c>
      <c r="H483" s="211"/>
      <c r="I483" s="210"/>
      <c r="J483" s="209">
        <v>141.21</v>
      </c>
    </row>
    <row r="484" spans="1:10" ht="14.25" customHeight="1" x14ac:dyDescent="0.3">
      <c r="A484" s="212" t="s">
        <v>335</v>
      </c>
      <c r="B484" s="211"/>
      <c r="C484" s="211"/>
      <c r="D484" s="211"/>
      <c r="E484" s="210"/>
      <c r="F484" s="209">
        <v>17.59</v>
      </c>
      <c r="G484" s="212" t="s">
        <v>334</v>
      </c>
      <c r="H484" s="211"/>
      <c r="I484" s="210"/>
      <c r="J484" s="209">
        <v>31.73</v>
      </c>
    </row>
    <row r="485" spans="1:10" ht="14.25" customHeight="1" x14ac:dyDescent="0.3">
      <c r="A485" s="212" t="s">
        <v>333</v>
      </c>
      <c r="B485" s="211"/>
      <c r="C485" s="211"/>
      <c r="D485" s="211"/>
      <c r="E485" s="210"/>
      <c r="F485" s="209">
        <v>33.36</v>
      </c>
      <c r="G485" s="212" t="s">
        <v>332</v>
      </c>
      <c r="H485" s="211"/>
      <c r="I485" s="210"/>
      <c r="J485" s="209">
        <v>172.94</v>
      </c>
    </row>
    <row r="486" spans="1:10" ht="14.25" customHeight="1" x14ac:dyDescent="0.3">
      <c r="A486" s="228" t="s">
        <v>231</v>
      </c>
      <c r="B486" s="228" t="s">
        <v>357</v>
      </c>
      <c r="C486" s="228" t="s">
        <v>1249</v>
      </c>
      <c r="D486" s="231" t="s">
        <v>297</v>
      </c>
      <c r="E486" s="230"/>
      <c r="F486" s="230"/>
      <c r="G486" s="230"/>
      <c r="H486" s="230"/>
      <c r="I486" s="229"/>
      <c r="J486" s="228" t="s">
        <v>2</v>
      </c>
    </row>
    <row r="487" spans="1:10" ht="14.25" customHeight="1" x14ac:dyDescent="0.3">
      <c r="A487" s="224" t="s">
        <v>54</v>
      </c>
      <c r="B487" s="224" t="s">
        <v>55</v>
      </c>
      <c r="C487" s="224" t="s">
        <v>9</v>
      </c>
      <c r="D487" s="227" t="s">
        <v>10</v>
      </c>
      <c r="E487" s="226"/>
      <c r="F487" s="225"/>
      <c r="G487" s="224" t="s">
        <v>353</v>
      </c>
      <c r="H487" s="224" t="s">
        <v>352</v>
      </c>
      <c r="I487" s="223" t="s">
        <v>351</v>
      </c>
      <c r="J487" s="222" t="s">
        <v>56</v>
      </c>
    </row>
    <row r="488" spans="1:10" ht="14.25" customHeight="1" x14ac:dyDescent="0.3">
      <c r="A488" s="216" t="s">
        <v>346</v>
      </c>
      <c r="B488" s="216" t="s">
        <v>357</v>
      </c>
      <c r="C488" s="216" t="s">
        <v>1248</v>
      </c>
      <c r="D488" s="219" t="s">
        <v>1247</v>
      </c>
      <c r="E488" s="218"/>
      <c r="F488" s="217"/>
      <c r="G488" s="216" t="s">
        <v>0</v>
      </c>
      <c r="H488" s="215">
        <v>1</v>
      </c>
      <c r="I488" s="214">
        <v>6.99</v>
      </c>
      <c r="J488" s="213">
        <v>6.99</v>
      </c>
    </row>
    <row r="489" spans="1:10" ht="14.25" customHeight="1" x14ac:dyDescent="0.3">
      <c r="A489" s="220" t="s">
        <v>342</v>
      </c>
      <c r="B489" s="216" t="s">
        <v>357</v>
      </c>
      <c r="C489" s="216" t="s">
        <v>438</v>
      </c>
      <c r="D489" s="219" t="s">
        <v>437</v>
      </c>
      <c r="E489" s="218"/>
      <c r="F489" s="217"/>
      <c r="G489" s="216" t="s">
        <v>338</v>
      </c>
      <c r="H489" s="215">
        <v>3.3923300000000003E-2</v>
      </c>
      <c r="I489" s="214">
        <v>22.11</v>
      </c>
      <c r="J489" s="213">
        <v>0.75</v>
      </c>
    </row>
    <row r="490" spans="1:10" ht="14.25" customHeight="1" x14ac:dyDescent="0.3">
      <c r="A490" s="220" t="s">
        <v>342</v>
      </c>
      <c r="B490" s="216" t="s">
        <v>357</v>
      </c>
      <c r="C490" s="216" t="s">
        <v>430</v>
      </c>
      <c r="D490" s="219" t="s">
        <v>429</v>
      </c>
      <c r="E490" s="218"/>
      <c r="F490" s="217"/>
      <c r="G490" s="216" t="s">
        <v>338</v>
      </c>
      <c r="H490" s="215">
        <v>6.7847500000000005E-2</v>
      </c>
      <c r="I490" s="214">
        <v>27.53</v>
      </c>
      <c r="J490" s="213">
        <v>1.87</v>
      </c>
    </row>
    <row r="491" spans="1:10" ht="14.25" customHeight="1" x14ac:dyDescent="0.3">
      <c r="A491" s="212" t="s">
        <v>337</v>
      </c>
      <c r="B491" s="211"/>
      <c r="C491" s="211"/>
      <c r="D491" s="211"/>
      <c r="E491" s="210"/>
      <c r="F491" s="209">
        <v>0.83</v>
      </c>
      <c r="G491" s="212" t="s">
        <v>336</v>
      </c>
      <c r="H491" s="211"/>
      <c r="I491" s="210"/>
      <c r="J491" s="209">
        <v>9.61</v>
      </c>
    </row>
    <row r="492" spans="1:10" ht="14.25" customHeight="1" x14ac:dyDescent="0.3">
      <c r="A492" s="212" t="s">
        <v>335</v>
      </c>
      <c r="B492" s="211"/>
      <c r="C492" s="211"/>
      <c r="D492" s="211"/>
      <c r="E492" s="210"/>
      <c r="F492" s="209">
        <v>0.91</v>
      </c>
      <c r="G492" s="212" t="s">
        <v>334</v>
      </c>
      <c r="H492" s="211"/>
      <c r="I492" s="210"/>
      <c r="J492" s="209">
        <v>2.16</v>
      </c>
    </row>
    <row r="493" spans="1:10" ht="14.25" customHeight="1" x14ac:dyDescent="0.3">
      <c r="A493" s="212" t="s">
        <v>333</v>
      </c>
      <c r="B493" s="211"/>
      <c r="C493" s="211"/>
      <c r="D493" s="211"/>
      <c r="E493" s="210"/>
      <c r="F493" s="209">
        <v>1.74</v>
      </c>
      <c r="G493" s="212" t="s">
        <v>332</v>
      </c>
      <c r="H493" s="211"/>
      <c r="I493" s="210"/>
      <c r="J493" s="209">
        <v>11.77</v>
      </c>
    </row>
    <row r="494" spans="1:10" ht="14.25" customHeight="1" x14ac:dyDescent="0.3">
      <c r="A494" s="228" t="s">
        <v>179</v>
      </c>
      <c r="B494" s="228" t="s">
        <v>357</v>
      </c>
      <c r="C494" s="228" t="s">
        <v>1246</v>
      </c>
      <c r="D494" s="231" t="s">
        <v>299</v>
      </c>
      <c r="E494" s="230"/>
      <c r="F494" s="230"/>
      <c r="G494" s="230"/>
      <c r="H494" s="230"/>
      <c r="I494" s="229"/>
      <c r="J494" s="228" t="s">
        <v>186</v>
      </c>
    </row>
    <row r="495" spans="1:10" ht="14.25" customHeight="1" x14ac:dyDescent="0.3">
      <c r="A495" s="224" t="s">
        <v>54</v>
      </c>
      <c r="B495" s="224" t="s">
        <v>55</v>
      </c>
      <c r="C495" s="224" t="s">
        <v>9</v>
      </c>
      <c r="D495" s="227" t="s">
        <v>10</v>
      </c>
      <c r="E495" s="226"/>
      <c r="F495" s="225"/>
      <c r="G495" s="224" t="s">
        <v>353</v>
      </c>
      <c r="H495" s="224" t="s">
        <v>352</v>
      </c>
      <c r="I495" s="223" t="s">
        <v>351</v>
      </c>
      <c r="J495" s="222" t="s">
        <v>56</v>
      </c>
    </row>
    <row r="496" spans="1:10" ht="14.25" customHeight="1" x14ac:dyDescent="0.3">
      <c r="A496" s="216" t="s">
        <v>346</v>
      </c>
      <c r="B496" s="216" t="s">
        <v>357</v>
      </c>
      <c r="C496" s="216" t="s">
        <v>1245</v>
      </c>
      <c r="D496" s="219" t="s">
        <v>1244</v>
      </c>
      <c r="E496" s="218"/>
      <c r="F496" s="217"/>
      <c r="G496" s="216" t="s">
        <v>3</v>
      </c>
      <c r="H496" s="215">
        <v>1</v>
      </c>
      <c r="I496" s="214">
        <v>16.600000000000001</v>
      </c>
      <c r="J496" s="213">
        <v>16.600000000000001</v>
      </c>
    </row>
    <row r="497" spans="1:10" ht="14.25" customHeight="1" x14ac:dyDescent="0.3">
      <c r="A497" s="220" t="s">
        <v>342</v>
      </c>
      <c r="B497" s="216" t="s">
        <v>357</v>
      </c>
      <c r="C497" s="216" t="s">
        <v>438</v>
      </c>
      <c r="D497" s="219" t="s">
        <v>437</v>
      </c>
      <c r="E497" s="218"/>
      <c r="F497" s="217"/>
      <c r="G497" s="216" t="s">
        <v>338</v>
      </c>
      <c r="H497" s="215">
        <v>0.45345360000000001</v>
      </c>
      <c r="I497" s="214">
        <v>22.11</v>
      </c>
      <c r="J497" s="213">
        <v>10.029999999999999</v>
      </c>
    </row>
    <row r="498" spans="1:10" ht="14.25" customHeight="1" x14ac:dyDescent="0.3">
      <c r="A498" s="220" t="s">
        <v>342</v>
      </c>
      <c r="B498" s="216" t="s">
        <v>357</v>
      </c>
      <c r="C498" s="216" t="s">
        <v>430</v>
      </c>
      <c r="D498" s="219" t="s">
        <v>429</v>
      </c>
      <c r="E498" s="218"/>
      <c r="F498" s="217"/>
      <c r="G498" s="216" t="s">
        <v>338</v>
      </c>
      <c r="H498" s="215">
        <v>0.45345360000000001</v>
      </c>
      <c r="I498" s="214">
        <v>27.53</v>
      </c>
      <c r="J498" s="213">
        <v>12.48</v>
      </c>
    </row>
    <row r="499" spans="1:10" ht="14.25" customHeight="1" x14ac:dyDescent="0.3">
      <c r="A499" s="212" t="s">
        <v>337</v>
      </c>
      <c r="B499" s="211"/>
      <c r="C499" s="211"/>
      <c r="D499" s="211"/>
      <c r="E499" s="210"/>
      <c r="F499" s="209">
        <v>6.98</v>
      </c>
      <c r="G499" s="212" t="s">
        <v>336</v>
      </c>
      <c r="H499" s="211"/>
      <c r="I499" s="210"/>
      <c r="J499" s="209">
        <v>39.11</v>
      </c>
    </row>
    <row r="500" spans="1:10" ht="14.25" customHeight="1" x14ac:dyDescent="0.3">
      <c r="A500" s="212" t="s">
        <v>335</v>
      </c>
      <c r="B500" s="211"/>
      <c r="C500" s="211"/>
      <c r="D500" s="211"/>
      <c r="E500" s="210"/>
      <c r="F500" s="209">
        <v>7.78</v>
      </c>
      <c r="G500" s="212" t="s">
        <v>334</v>
      </c>
      <c r="H500" s="211"/>
      <c r="I500" s="210"/>
      <c r="J500" s="209">
        <v>8.7899999999999991</v>
      </c>
    </row>
    <row r="501" spans="1:10" ht="14.25" customHeight="1" x14ac:dyDescent="0.3">
      <c r="A501" s="212" t="s">
        <v>333</v>
      </c>
      <c r="B501" s="211"/>
      <c r="C501" s="211"/>
      <c r="D501" s="211"/>
      <c r="E501" s="210"/>
      <c r="F501" s="209">
        <v>14.76</v>
      </c>
      <c r="G501" s="212" t="s">
        <v>332</v>
      </c>
      <c r="H501" s="211"/>
      <c r="I501" s="210"/>
      <c r="J501" s="209">
        <v>47.9</v>
      </c>
    </row>
    <row r="502" spans="1:10" ht="14.25" customHeight="1" x14ac:dyDescent="0.3">
      <c r="A502" s="228" t="s">
        <v>180</v>
      </c>
      <c r="B502" s="228" t="s">
        <v>357</v>
      </c>
      <c r="C502" s="228" t="s">
        <v>1243</v>
      </c>
      <c r="D502" s="231" t="s">
        <v>300</v>
      </c>
      <c r="E502" s="230"/>
      <c r="F502" s="230"/>
      <c r="G502" s="230"/>
      <c r="H502" s="230"/>
      <c r="I502" s="229"/>
      <c r="J502" s="228" t="s">
        <v>186</v>
      </c>
    </row>
    <row r="503" spans="1:10" ht="14.25" customHeight="1" x14ac:dyDescent="0.3">
      <c r="A503" s="224" t="s">
        <v>54</v>
      </c>
      <c r="B503" s="224" t="s">
        <v>55</v>
      </c>
      <c r="C503" s="224" t="s">
        <v>9</v>
      </c>
      <c r="D503" s="227" t="s">
        <v>10</v>
      </c>
      <c r="E503" s="226"/>
      <c r="F503" s="225"/>
      <c r="G503" s="224" t="s">
        <v>353</v>
      </c>
      <c r="H503" s="224" t="s">
        <v>352</v>
      </c>
      <c r="I503" s="223" t="s">
        <v>351</v>
      </c>
      <c r="J503" s="222" t="s">
        <v>56</v>
      </c>
    </row>
    <row r="504" spans="1:10" ht="3.3" customHeight="1" x14ac:dyDescent="0.3"/>
    <row r="505" spans="1:10" ht="11.25" customHeight="1" x14ac:dyDescent="0.3">
      <c r="A505" s="208" t="s">
        <v>331</v>
      </c>
      <c r="B505" s="208"/>
      <c r="C505" s="208"/>
      <c r="D505" s="208"/>
      <c r="E505" s="208"/>
      <c r="F505" s="208"/>
      <c r="G505" s="208"/>
      <c r="H505" s="208"/>
      <c r="I505" s="208"/>
      <c r="J505" s="208"/>
    </row>
    <row r="506" spans="1:10" ht="11.25" customHeight="1" x14ac:dyDescent="0.3">
      <c r="A506" s="208" t="s">
        <v>330</v>
      </c>
      <c r="B506" s="208"/>
      <c r="C506" s="208"/>
      <c r="D506" s="208"/>
      <c r="E506" s="208"/>
      <c r="F506" s="208"/>
      <c r="G506" s="208"/>
      <c r="H506" s="208"/>
      <c r="I506" s="208"/>
      <c r="J506" s="208"/>
    </row>
    <row r="507" spans="1:10" ht="11.25" customHeight="1" x14ac:dyDescent="0.3">
      <c r="A507" s="208" t="s">
        <v>329</v>
      </c>
      <c r="B507" s="208"/>
      <c r="C507" s="208"/>
      <c r="D507" s="208"/>
      <c r="E507" s="208"/>
      <c r="F507" s="208"/>
      <c r="G507" s="208"/>
      <c r="H507" s="208"/>
      <c r="I507" s="208"/>
      <c r="J507" s="208"/>
    </row>
    <row r="508" spans="1:10" ht="70.95" customHeight="1" x14ac:dyDescent="0.3"/>
    <row r="509" spans="1:10" ht="14.25" customHeight="1" x14ac:dyDescent="0.3">
      <c r="A509" s="256" t="s">
        <v>395</v>
      </c>
      <c r="B509" s="255"/>
      <c r="C509" s="255"/>
      <c r="D509" s="255"/>
      <c r="E509" s="255"/>
      <c r="F509" s="255"/>
      <c r="G509" s="255"/>
      <c r="H509" s="255"/>
      <c r="I509" s="255"/>
      <c r="J509" s="254"/>
    </row>
    <row r="510" spans="1:10" ht="14.25" customHeight="1" x14ac:dyDescent="0.3">
      <c r="A510" s="253" t="s">
        <v>394</v>
      </c>
      <c r="B510" s="251" t="s">
        <v>57</v>
      </c>
      <c r="C510" s="250"/>
      <c r="D510" s="250"/>
      <c r="E510" s="250"/>
      <c r="F510" s="250"/>
      <c r="G510" s="250"/>
      <c r="H510" s="249"/>
      <c r="I510" s="233" t="s">
        <v>393</v>
      </c>
      <c r="J510" s="216" t="s">
        <v>1242</v>
      </c>
    </row>
    <row r="511" spans="1:10" ht="14.25" customHeight="1" x14ac:dyDescent="0.3">
      <c r="A511" s="253" t="s">
        <v>61</v>
      </c>
      <c r="B511" s="251" t="s">
        <v>65</v>
      </c>
      <c r="C511" s="250"/>
      <c r="D511" s="250"/>
      <c r="E511" s="250"/>
      <c r="F511" s="250"/>
      <c r="G511" s="250"/>
      <c r="H511" s="249"/>
      <c r="I511" s="233" t="s">
        <v>391</v>
      </c>
      <c r="J511" s="216" t="s">
        <v>390</v>
      </c>
    </row>
    <row r="512" spans="1:10" ht="14.25" customHeight="1" x14ac:dyDescent="0.3">
      <c r="A512" s="252" t="s">
        <v>389</v>
      </c>
      <c r="B512" s="251" t="s">
        <v>209</v>
      </c>
      <c r="C512" s="250"/>
      <c r="D512" s="250"/>
      <c r="E512" s="250"/>
      <c r="F512" s="250"/>
      <c r="G512" s="250"/>
      <c r="H512" s="249"/>
      <c r="I512" s="240" t="s">
        <v>388</v>
      </c>
      <c r="J512" s="239"/>
    </row>
    <row r="513" spans="1:10" ht="14.25" customHeight="1" x14ac:dyDescent="0.3">
      <c r="A513" s="248" t="s">
        <v>387</v>
      </c>
      <c r="B513" s="247" t="s">
        <v>386</v>
      </c>
      <c r="C513" s="246"/>
      <c r="D513" s="246"/>
      <c r="E513" s="246"/>
      <c r="F513" s="246"/>
      <c r="G513" s="246"/>
      <c r="H513" s="245"/>
      <c r="I513" s="233" t="s">
        <v>385</v>
      </c>
      <c r="J513" s="216" t="s">
        <v>384</v>
      </c>
    </row>
    <row r="514" spans="1:10" ht="14.25" customHeight="1" x14ac:dyDescent="0.3">
      <c r="A514" s="238"/>
      <c r="B514" s="243"/>
      <c r="C514" s="242"/>
      <c r="D514" s="242"/>
      <c r="E514" s="242"/>
      <c r="F514" s="242"/>
      <c r="G514" s="242"/>
      <c r="H514" s="241"/>
      <c r="I514" s="244" t="s">
        <v>383</v>
      </c>
      <c r="J514" s="216" t="s">
        <v>382</v>
      </c>
    </row>
    <row r="515" spans="1:10" ht="14.25" customHeight="1" x14ac:dyDescent="0.3">
      <c r="A515" s="238"/>
      <c r="B515" s="243"/>
      <c r="C515" s="242"/>
      <c r="D515" s="242"/>
      <c r="E515" s="242"/>
      <c r="F515" s="242"/>
      <c r="G515" s="242"/>
      <c r="H515" s="241"/>
      <c r="I515" s="240" t="s">
        <v>7</v>
      </c>
      <c r="J515" s="239"/>
    </row>
    <row r="516" spans="1:10" ht="14.25" customHeight="1" x14ac:dyDescent="0.3">
      <c r="A516" s="238"/>
      <c r="B516" s="237"/>
      <c r="C516" s="236"/>
      <c r="D516" s="236"/>
      <c r="E516" s="236"/>
      <c r="F516" s="236"/>
      <c r="G516" s="236"/>
      <c r="H516" s="235"/>
      <c r="I516" s="233" t="s">
        <v>381</v>
      </c>
      <c r="J516" s="216" t="s">
        <v>380</v>
      </c>
    </row>
    <row r="517" spans="1:10" ht="14.25" customHeight="1" x14ac:dyDescent="0.3">
      <c r="A517" s="234"/>
      <c r="B517" s="219" t="s">
        <v>378</v>
      </c>
      <c r="C517" s="218"/>
      <c r="D517" s="217"/>
      <c r="E517" s="219" t="s">
        <v>320</v>
      </c>
      <c r="F517" s="218"/>
      <c r="G517" s="218"/>
      <c r="H517" s="217"/>
      <c r="I517" s="233" t="s">
        <v>379</v>
      </c>
      <c r="J517" s="216" t="s">
        <v>378</v>
      </c>
    </row>
    <row r="518" spans="1:10" ht="14.25" customHeight="1" x14ac:dyDescent="0.3">
      <c r="A518" s="233" t="s">
        <v>377</v>
      </c>
      <c r="B518" s="219" t="s">
        <v>376</v>
      </c>
      <c r="C518" s="218"/>
      <c r="D518" s="218"/>
      <c r="E518" s="218"/>
      <c r="F518" s="218"/>
      <c r="G518" s="218"/>
      <c r="H518" s="218"/>
      <c r="I518" s="218"/>
      <c r="J518" s="217"/>
    </row>
    <row r="519" spans="1:10" ht="14.25" customHeight="1" x14ac:dyDescent="0.3">
      <c r="A519" s="216" t="s">
        <v>346</v>
      </c>
      <c r="B519" s="216" t="s">
        <v>357</v>
      </c>
      <c r="C519" s="216" t="s">
        <v>1241</v>
      </c>
      <c r="D519" s="219" t="s">
        <v>1240</v>
      </c>
      <c r="E519" s="218"/>
      <c r="F519" s="217"/>
      <c r="G519" s="216" t="s">
        <v>3</v>
      </c>
      <c r="H519" s="215">
        <v>1</v>
      </c>
      <c r="I519" s="214">
        <v>10.99</v>
      </c>
      <c r="J519" s="213">
        <v>10.99</v>
      </c>
    </row>
    <row r="520" spans="1:10" ht="14.25" customHeight="1" x14ac:dyDescent="0.3">
      <c r="A520" s="220" t="s">
        <v>342</v>
      </c>
      <c r="B520" s="216" t="s">
        <v>357</v>
      </c>
      <c r="C520" s="216" t="s">
        <v>438</v>
      </c>
      <c r="D520" s="219" t="s">
        <v>437</v>
      </c>
      <c r="E520" s="218"/>
      <c r="F520" s="217"/>
      <c r="G520" s="216" t="s">
        <v>338</v>
      </c>
      <c r="H520" s="215">
        <v>0.30279610000000001</v>
      </c>
      <c r="I520" s="214">
        <v>22.11</v>
      </c>
      <c r="J520" s="213">
        <v>6.69</v>
      </c>
    </row>
    <row r="521" spans="1:10" ht="14.25" customHeight="1" x14ac:dyDescent="0.3">
      <c r="A521" s="220" t="s">
        <v>342</v>
      </c>
      <c r="B521" s="216" t="s">
        <v>357</v>
      </c>
      <c r="C521" s="216" t="s">
        <v>430</v>
      </c>
      <c r="D521" s="219" t="s">
        <v>429</v>
      </c>
      <c r="E521" s="218"/>
      <c r="F521" s="217"/>
      <c r="G521" s="216" t="s">
        <v>338</v>
      </c>
      <c r="H521" s="215">
        <v>0.30279610000000001</v>
      </c>
      <c r="I521" s="214">
        <v>27.53</v>
      </c>
      <c r="J521" s="213">
        <v>8.34</v>
      </c>
    </row>
    <row r="522" spans="1:10" ht="14.25" customHeight="1" x14ac:dyDescent="0.3">
      <c r="A522" s="212" t="s">
        <v>337</v>
      </c>
      <c r="B522" s="211"/>
      <c r="C522" s="211"/>
      <c r="D522" s="211"/>
      <c r="E522" s="210"/>
      <c r="F522" s="209">
        <v>4.66</v>
      </c>
      <c r="G522" s="212" t="s">
        <v>336</v>
      </c>
      <c r="H522" s="211"/>
      <c r="I522" s="210"/>
      <c r="J522" s="209">
        <v>26.02</v>
      </c>
    </row>
    <row r="523" spans="1:10" ht="14.25" customHeight="1" x14ac:dyDescent="0.3">
      <c r="A523" s="212" t="s">
        <v>335</v>
      </c>
      <c r="B523" s="211"/>
      <c r="C523" s="211"/>
      <c r="D523" s="211"/>
      <c r="E523" s="210"/>
      <c r="F523" s="209">
        <v>5.19</v>
      </c>
      <c r="G523" s="212" t="s">
        <v>334</v>
      </c>
      <c r="H523" s="211"/>
      <c r="I523" s="210"/>
      <c r="J523" s="209">
        <v>5.85</v>
      </c>
    </row>
    <row r="524" spans="1:10" ht="14.25" customHeight="1" x14ac:dyDescent="0.3">
      <c r="A524" s="212" t="s">
        <v>333</v>
      </c>
      <c r="B524" s="211"/>
      <c r="C524" s="211"/>
      <c r="D524" s="211"/>
      <c r="E524" s="210"/>
      <c r="F524" s="209">
        <v>9.85</v>
      </c>
      <c r="G524" s="212" t="s">
        <v>332</v>
      </c>
      <c r="H524" s="211"/>
      <c r="I524" s="210"/>
      <c r="J524" s="209">
        <v>31.87</v>
      </c>
    </row>
    <row r="525" spans="1:10" ht="22.8" customHeight="1" x14ac:dyDescent="0.3">
      <c r="A525" s="228" t="s">
        <v>232</v>
      </c>
      <c r="B525" s="228" t="s">
        <v>341</v>
      </c>
      <c r="C525" s="228" t="s">
        <v>1239</v>
      </c>
      <c r="D525" s="231" t="s">
        <v>301</v>
      </c>
      <c r="E525" s="230"/>
      <c r="F525" s="230"/>
      <c r="G525" s="230"/>
      <c r="H525" s="230"/>
      <c r="I525" s="229"/>
      <c r="J525" s="228" t="s">
        <v>3</v>
      </c>
    </row>
    <row r="526" spans="1:10" ht="14.25" customHeight="1" x14ac:dyDescent="0.3">
      <c r="A526" s="224" t="s">
        <v>54</v>
      </c>
      <c r="B526" s="224" t="s">
        <v>55</v>
      </c>
      <c r="C526" s="224" t="s">
        <v>9</v>
      </c>
      <c r="D526" s="227" t="s">
        <v>10</v>
      </c>
      <c r="E526" s="226"/>
      <c r="F526" s="225"/>
      <c r="G526" s="224" t="s">
        <v>353</v>
      </c>
      <c r="H526" s="224" t="s">
        <v>352</v>
      </c>
      <c r="I526" s="223" t="s">
        <v>351</v>
      </c>
      <c r="J526" s="222" t="s">
        <v>56</v>
      </c>
    </row>
    <row r="527" spans="1:10" ht="22.8" customHeight="1" x14ac:dyDescent="0.3">
      <c r="A527" s="216" t="s">
        <v>346</v>
      </c>
      <c r="B527" s="216" t="s">
        <v>341</v>
      </c>
      <c r="C527" s="216" t="s">
        <v>1238</v>
      </c>
      <c r="D527" s="219" t="s">
        <v>1237</v>
      </c>
      <c r="E527" s="218"/>
      <c r="F527" s="217"/>
      <c r="G527" s="216" t="s">
        <v>3</v>
      </c>
      <c r="H527" s="215">
        <v>1.0169999999999999</v>
      </c>
      <c r="I527" s="214">
        <v>4.1900000000000004</v>
      </c>
      <c r="J527" s="213">
        <v>4.26</v>
      </c>
    </row>
    <row r="528" spans="1:10" ht="14.25" customHeight="1" x14ac:dyDescent="0.3">
      <c r="A528" s="220" t="s">
        <v>342</v>
      </c>
      <c r="B528" s="216" t="s">
        <v>341</v>
      </c>
      <c r="C528" s="216" t="s">
        <v>575</v>
      </c>
      <c r="D528" s="219" t="s">
        <v>437</v>
      </c>
      <c r="E528" s="218"/>
      <c r="F528" s="217"/>
      <c r="G528" s="216" t="s">
        <v>338</v>
      </c>
      <c r="H528" s="215">
        <v>0.17977870000000001</v>
      </c>
      <c r="I528" s="214">
        <v>22.16</v>
      </c>
      <c r="J528" s="213">
        <v>3.98</v>
      </c>
    </row>
    <row r="529" spans="1:10" ht="14.25" customHeight="1" x14ac:dyDescent="0.3">
      <c r="A529" s="220" t="s">
        <v>342</v>
      </c>
      <c r="B529" s="216" t="s">
        <v>341</v>
      </c>
      <c r="C529" s="216" t="s">
        <v>574</v>
      </c>
      <c r="D529" s="219" t="s">
        <v>429</v>
      </c>
      <c r="E529" s="218"/>
      <c r="F529" s="217"/>
      <c r="G529" s="216" t="s">
        <v>338</v>
      </c>
      <c r="H529" s="215">
        <v>0.17977870000000001</v>
      </c>
      <c r="I529" s="214">
        <v>27.6</v>
      </c>
      <c r="J529" s="213">
        <v>4.96</v>
      </c>
    </row>
    <row r="530" spans="1:10" ht="14.25" customHeight="1" x14ac:dyDescent="0.3">
      <c r="A530" s="212" t="s">
        <v>337</v>
      </c>
      <c r="B530" s="211"/>
      <c r="C530" s="211"/>
      <c r="D530" s="211"/>
      <c r="E530" s="210"/>
      <c r="F530" s="209">
        <v>2.77</v>
      </c>
      <c r="G530" s="212" t="s">
        <v>336</v>
      </c>
      <c r="H530" s="211"/>
      <c r="I530" s="210"/>
      <c r="J530" s="209">
        <v>13.2</v>
      </c>
    </row>
    <row r="531" spans="1:10" ht="14.25" customHeight="1" x14ac:dyDescent="0.3">
      <c r="A531" s="212" t="s">
        <v>335</v>
      </c>
      <c r="B531" s="211"/>
      <c r="C531" s="211"/>
      <c r="D531" s="211"/>
      <c r="E531" s="210"/>
      <c r="F531" s="209">
        <v>3.07</v>
      </c>
      <c r="G531" s="212" t="s">
        <v>334</v>
      </c>
      <c r="H531" s="211"/>
      <c r="I531" s="210"/>
      <c r="J531" s="209">
        <v>2.97</v>
      </c>
    </row>
    <row r="532" spans="1:10" ht="14.25" customHeight="1" x14ac:dyDescent="0.3">
      <c r="A532" s="212" t="s">
        <v>333</v>
      </c>
      <c r="B532" s="211"/>
      <c r="C532" s="211"/>
      <c r="D532" s="211"/>
      <c r="E532" s="210"/>
      <c r="F532" s="209">
        <v>5.84</v>
      </c>
      <c r="G532" s="212" t="s">
        <v>332</v>
      </c>
      <c r="H532" s="211"/>
      <c r="I532" s="210"/>
      <c r="J532" s="209">
        <v>16.170000000000002</v>
      </c>
    </row>
    <row r="533" spans="1:10" ht="22.8" customHeight="1" x14ac:dyDescent="0.3">
      <c r="A533" s="228" t="s">
        <v>233</v>
      </c>
      <c r="B533" s="228" t="s">
        <v>938</v>
      </c>
      <c r="C533" s="228" t="s">
        <v>1236</v>
      </c>
      <c r="D533" s="231" t="s">
        <v>1235</v>
      </c>
      <c r="E533" s="230"/>
      <c r="F533" s="230"/>
      <c r="G533" s="230"/>
      <c r="H533" s="230"/>
      <c r="I533" s="229"/>
      <c r="J533" s="228" t="s">
        <v>3</v>
      </c>
    </row>
    <row r="534" spans="1:10" ht="14.25" customHeight="1" x14ac:dyDescent="0.3">
      <c r="A534" s="224" t="s">
        <v>54</v>
      </c>
      <c r="B534" s="224" t="s">
        <v>55</v>
      </c>
      <c r="C534" s="224" t="s">
        <v>9</v>
      </c>
      <c r="D534" s="227" t="s">
        <v>10</v>
      </c>
      <c r="E534" s="226"/>
      <c r="F534" s="225"/>
      <c r="G534" s="224" t="s">
        <v>353</v>
      </c>
      <c r="H534" s="224" t="s">
        <v>352</v>
      </c>
      <c r="I534" s="223" t="s">
        <v>351</v>
      </c>
      <c r="J534" s="222" t="s">
        <v>56</v>
      </c>
    </row>
    <row r="535" spans="1:10" ht="22.8" customHeight="1" x14ac:dyDescent="0.3">
      <c r="A535" s="216" t="s">
        <v>346</v>
      </c>
      <c r="B535" s="216" t="s">
        <v>1179</v>
      </c>
      <c r="C535" s="216" t="s">
        <v>1232</v>
      </c>
      <c r="D535" s="219" t="s">
        <v>1231</v>
      </c>
      <c r="E535" s="218"/>
      <c r="F535" s="217"/>
      <c r="G535" s="216" t="s">
        <v>3</v>
      </c>
      <c r="H535" s="215">
        <v>1</v>
      </c>
      <c r="I535" s="214">
        <v>4.1900000000000004</v>
      </c>
      <c r="J535" s="213">
        <v>4.1900000000000004</v>
      </c>
    </row>
    <row r="536" spans="1:10" ht="14.25" customHeight="1" x14ac:dyDescent="0.3">
      <c r="A536" s="220" t="s">
        <v>342</v>
      </c>
      <c r="B536" s="216" t="s">
        <v>341</v>
      </c>
      <c r="C536" s="216" t="s">
        <v>575</v>
      </c>
      <c r="D536" s="219" t="s">
        <v>437</v>
      </c>
      <c r="E536" s="218"/>
      <c r="F536" s="217"/>
      <c r="G536" s="216" t="s">
        <v>338</v>
      </c>
      <c r="H536" s="215">
        <v>0.1491876</v>
      </c>
      <c r="I536" s="214">
        <v>22.16</v>
      </c>
      <c r="J536" s="213">
        <v>3.31</v>
      </c>
    </row>
    <row r="537" spans="1:10" ht="14.25" customHeight="1" x14ac:dyDescent="0.3">
      <c r="A537" s="220" t="s">
        <v>342</v>
      </c>
      <c r="B537" s="216" t="s">
        <v>341</v>
      </c>
      <c r="C537" s="216" t="s">
        <v>574</v>
      </c>
      <c r="D537" s="219" t="s">
        <v>429</v>
      </c>
      <c r="E537" s="218"/>
      <c r="F537" s="217"/>
      <c r="G537" s="216" t="s">
        <v>338</v>
      </c>
      <c r="H537" s="215">
        <v>0.1790255</v>
      </c>
      <c r="I537" s="214">
        <v>27.6</v>
      </c>
      <c r="J537" s="213">
        <v>4.9400000000000004</v>
      </c>
    </row>
    <row r="538" spans="1:10" ht="14.25" customHeight="1" x14ac:dyDescent="0.3">
      <c r="A538" s="212" t="s">
        <v>337</v>
      </c>
      <c r="B538" s="211"/>
      <c r="C538" s="211"/>
      <c r="D538" s="211"/>
      <c r="E538" s="210"/>
      <c r="F538" s="209">
        <v>2.56</v>
      </c>
      <c r="G538" s="212" t="s">
        <v>336</v>
      </c>
      <c r="H538" s="211"/>
      <c r="I538" s="210"/>
      <c r="J538" s="209">
        <v>12.44</v>
      </c>
    </row>
    <row r="539" spans="1:10" ht="14.25" customHeight="1" x14ac:dyDescent="0.3">
      <c r="A539" s="212" t="s">
        <v>335</v>
      </c>
      <c r="B539" s="211"/>
      <c r="C539" s="211"/>
      <c r="D539" s="211"/>
      <c r="E539" s="210"/>
      <c r="F539" s="209">
        <v>2.86</v>
      </c>
      <c r="G539" s="212" t="s">
        <v>334</v>
      </c>
      <c r="H539" s="211"/>
      <c r="I539" s="210"/>
      <c r="J539" s="209">
        <v>2.8</v>
      </c>
    </row>
    <row r="540" spans="1:10" ht="14.25" customHeight="1" x14ac:dyDescent="0.3">
      <c r="A540" s="212" t="s">
        <v>333</v>
      </c>
      <c r="B540" s="211"/>
      <c r="C540" s="211"/>
      <c r="D540" s="211"/>
      <c r="E540" s="210"/>
      <c r="F540" s="209">
        <v>5.42</v>
      </c>
      <c r="G540" s="212" t="s">
        <v>332</v>
      </c>
      <c r="H540" s="211"/>
      <c r="I540" s="210"/>
      <c r="J540" s="209">
        <v>15.24</v>
      </c>
    </row>
    <row r="541" spans="1:10" ht="22.8" customHeight="1" x14ac:dyDescent="0.3">
      <c r="A541" s="228" t="s">
        <v>234</v>
      </c>
      <c r="B541" s="228" t="s">
        <v>938</v>
      </c>
      <c r="C541" s="228" t="s">
        <v>1234</v>
      </c>
      <c r="D541" s="231" t="s">
        <v>1233</v>
      </c>
      <c r="E541" s="230"/>
      <c r="F541" s="230"/>
      <c r="G541" s="230"/>
      <c r="H541" s="230"/>
      <c r="I541" s="229"/>
      <c r="J541" s="228" t="s">
        <v>3</v>
      </c>
    </row>
    <row r="542" spans="1:10" ht="14.25" customHeight="1" x14ac:dyDescent="0.3">
      <c r="A542" s="224" t="s">
        <v>54</v>
      </c>
      <c r="B542" s="224" t="s">
        <v>55</v>
      </c>
      <c r="C542" s="224" t="s">
        <v>9</v>
      </c>
      <c r="D542" s="227" t="s">
        <v>10</v>
      </c>
      <c r="E542" s="226"/>
      <c r="F542" s="225"/>
      <c r="G542" s="224" t="s">
        <v>353</v>
      </c>
      <c r="H542" s="224" t="s">
        <v>352</v>
      </c>
      <c r="I542" s="223" t="s">
        <v>351</v>
      </c>
      <c r="J542" s="222" t="s">
        <v>56</v>
      </c>
    </row>
    <row r="543" spans="1:10" ht="22.8" customHeight="1" x14ac:dyDescent="0.3">
      <c r="A543" s="216" t="s">
        <v>346</v>
      </c>
      <c r="B543" s="216" t="s">
        <v>1179</v>
      </c>
      <c r="C543" s="216" t="s">
        <v>1232</v>
      </c>
      <c r="D543" s="219" t="s">
        <v>1231</v>
      </c>
      <c r="E543" s="218"/>
      <c r="F543" s="217"/>
      <c r="G543" s="216" t="s">
        <v>3</v>
      </c>
      <c r="H543" s="215">
        <v>1</v>
      </c>
      <c r="I543" s="214">
        <v>4.1900000000000004</v>
      </c>
      <c r="J543" s="213">
        <v>4.1900000000000004</v>
      </c>
    </row>
    <row r="544" spans="1:10" ht="14.25" customHeight="1" x14ac:dyDescent="0.3">
      <c r="A544" s="220" t="s">
        <v>342</v>
      </c>
      <c r="B544" s="216" t="s">
        <v>341</v>
      </c>
      <c r="C544" s="216" t="s">
        <v>575</v>
      </c>
      <c r="D544" s="219" t="s">
        <v>437</v>
      </c>
      <c r="E544" s="218"/>
      <c r="F544" s="217"/>
      <c r="G544" s="216" t="s">
        <v>338</v>
      </c>
      <c r="H544" s="215">
        <v>0.15984680000000001</v>
      </c>
      <c r="I544" s="214">
        <v>22.16</v>
      </c>
      <c r="J544" s="213">
        <v>3.54</v>
      </c>
    </row>
    <row r="545" spans="1:10" ht="14.25" customHeight="1" x14ac:dyDescent="0.3">
      <c r="A545" s="220" t="s">
        <v>342</v>
      </c>
      <c r="B545" s="216" t="s">
        <v>341</v>
      </c>
      <c r="C545" s="216" t="s">
        <v>574</v>
      </c>
      <c r="D545" s="219" t="s">
        <v>429</v>
      </c>
      <c r="E545" s="218"/>
      <c r="F545" s="217"/>
      <c r="G545" s="216" t="s">
        <v>338</v>
      </c>
      <c r="H545" s="215">
        <v>0.15984680000000001</v>
      </c>
      <c r="I545" s="214">
        <v>27.6</v>
      </c>
      <c r="J545" s="213">
        <v>4.41</v>
      </c>
    </row>
    <row r="546" spans="1:10" ht="14.25" customHeight="1" x14ac:dyDescent="0.3">
      <c r="A546" s="212" t="s">
        <v>337</v>
      </c>
      <c r="B546" s="211"/>
      <c r="C546" s="211"/>
      <c r="D546" s="211"/>
      <c r="E546" s="210"/>
      <c r="F546" s="209">
        <v>2.46</v>
      </c>
      <c r="G546" s="212" t="s">
        <v>336</v>
      </c>
      <c r="H546" s="211"/>
      <c r="I546" s="210"/>
      <c r="J546" s="209">
        <v>12.14</v>
      </c>
    </row>
    <row r="547" spans="1:10" ht="14.25" customHeight="1" x14ac:dyDescent="0.3">
      <c r="A547" s="212" t="s">
        <v>335</v>
      </c>
      <c r="B547" s="211"/>
      <c r="C547" s="211"/>
      <c r="D547" s="211"/>
      <c r="E547" s="210"/>
      <c r="F547" s="209">
        <v>2.74</v>
      </c>
      <c r="G547" s="212" t="s">
        <v>334</v>
      </c>
      <c r="H547" s="211"/>
      <c r="I547" s="210"/>
      <c r="J547" s="209">
        <v>2.73</v>
      </c>
    </row>
    <row r="548" spans="1:10" ht="14.25" customHeight="1" x14ac:dyDescent="0.3">
      <c r="A548" s="212" t="s">
        <v>333</v>
      </c>
      <c r="B548" s="211"/>
      <c r="C548" s="211"/>
      <c r="D548" s="211"/>
      <c r="E548" s="210"/>
      <c r="F548" s="209">
        <v>5.2</v>
      </c>
      <c r="G548" s="212" t="s">
        <v>332</v>
      </c>
      <c r="H548" s="211"/>
      <c r="I548" s="210"/>
      <c r="J548" s="209">
        <v>14.87</v>
      </c>
    </row>
    <row r="549" spans="1:10" ht="14.25" customHeight="1" x14ac:dyDescent="0.3">
      <c r="A549" s="228" t="s">
        <v>235</v>
      </c>
      <c r="B549" s="228" t="s">
        <v>357</v>
      </c>
      <c r="C549" s="228" t="s">
        <v>1230</v>
      </c>
      <c r="D549" s="231" t="s">
        <v>304</v>
      </c>
      <c r="E549" s="230"/>
      <c r="F549" s="230"/>
      <c r="G549" s="230"/>
      <c r="H549" s="230"/>
      <c r="I549" s="229"/>
      <c r="J549" s="228" t="s">
        <v>2</v>
      </c>
    </row>
    <row r="550" spans="1:10" ht="14.25" customHeight="1" x14ac:dyDescent="0.3">
      <c r="A550" s="224" t="s">
        <v>54</v>
      </c>
      <c r="B550" s="224" t="s">
        <v>55</v>
      </c>
      <c r="C550" s="224" t="s">
        <v>9</v>
      </c>
      <c r="D550" s="227" t="s">
        <v>10</v>
      </c>
      <c r="E550" s="226"/>
      <c r="F550" s="225"/>
      <c r="G550" s="224" t="s">
        <v>353</v>
      </c>
      <c r="H550" s="224" t="s">
        <v>352</v>
      </c>
      <c r="I550" s="223" t="s">
        <v>351</v>
      </c>
      <c r="J550" s="222" t="s">
        <v>56</v>
      </c>
    </row>
    <row r="551" spans="1:10" ht="14.25" customHeight="1" x14ac:dyDescent="0.3">
      <c r="A551" s="216" t="s">
        <v>346</v>
      </c>
      <c r="B551" s="216" t="s">
        <v>357</v>
      </c>
      <c r="C551" s="216" t="s">
        <v>1229</v>
      </c>
      <c r="D551" s="219" t="s">
        <v>1228</v>
      </c>
      <c r="E551" s="218"/>
      <c r="F551" s="217"/>
      <c r="G551" s="216" t="s">
        <v>0</v>
      </c>
      <c r="H551" s="215">
        <v>1</v>
      </c>
      <c r="I551" s="214">
        <v>11.68</v>
      </c>
      <c r="J551" s="213">
        <v>11.68</v>
      </c>
    </row>
    <row r="552" spans="1:10" ht="14.25" customHeight="1" x14ac:dyDescent="0.3">
      <c r="A552" s="220" t="s">
        <v>342</v>
      </c>
      <c r="B552" s="216" t="s">
        <v>357</v>
      </c>
      <c r="C552" s="216" t="s">
        <v>438</v>
      </c>
      <c r="D552" s="219" t="s">
        <v>437</v>
      </c>
      <c r="E552" s="218"/>
      <c r="F552" s="217"/>
      <c r="G552" s="216" t="s">
        <v>338</v>
      </c>
      <c r="H552" s="215">
        <v>0.2010584</v>
      </c>
      <c r="I552" s="214">
        <v>22.11</v>
      </c>
      <c r="J552" s="213">
        <v>4.45</v>
      </c>
    </row>
    <row r="553" spans="1:10" ht="14.25" customHeight="1" x14ac:dyDescent="0.3">
      <c r="A553" s="220" t="s">
        <v>342</v>
      </c>
      <c r="B553" s="216" t="s">
        <v>357</v>
      </c>
      <c r="C553" s="216" t="s">
        <v>430</v>
      </c>
      <c r="D553" s="219" t="s">
        <v>429</v>
      </c>
      <c r="E553" s="218"/>
      <c r="F553" s="217"/>
      <c r="G553" s="216" t="s">
        <v>338</v>
      </c>
      <c r="H553" s="215">
        <v>0.4021168</v>
      </c>
      <c r="I553" s="214">
        <v>27.53</v>
      </c>
      <c r="J553" s="213">
        <v>11.07</v>
      </c>
    </row>
    <row r="554" spans="1:10" ht="14.25" customHeight="1" x14ac:dyDescent="0.3">
      <c r="A554" s="212" t="s">
        <v>337</v>
      </c>
      <c r="B554" s="211"/>
      <c r="C554" s="211"/>
      <c r="D554" s="211"/>
      <c r="E554" s="210"/>
      <c r="F554" s="209">
        <v>4.8899999999999997</v>
      </c>
      <c r="G554" s="212" t="s">
        <v>336</v>
      </c>
      <c r="H554" s="211"/>
      <c r="I554" s="210"/>
      <c r="J554" s="209">
        <v>27.2</v>
      </c>
    </row>
    <row r="555" spans="1:10" ht="14.25" customHeight="1" x14ac:dyDescent="0.3">
      <c r="A555" s="212" t="s">
        <v>335</v>
      </c>
      <c r="B555" s="211"/>
      <c r="C555" s="211"/>
      <c r="D555" s="211"/>
      <c r="E555" s="210"/>
      <c r="F555" s="209">
        <v>5.46</v>
      </c>
      <c r="G555" s="212" t="s">
        <v>334</v>
      </c>
      <c r="H555" s="211"/>
      <c r="I555" s="210"/>
      <c r="J555" s="209">
        <v>6.11</v>
      </c>
    </row>
    <row r="556" spans="1:10" ht="14.25" customHeight="1" x14ac:dyDescent="0.3">
      <c r="A556" s="212" t="s">
        <v>333</v>
      </c>
      <c r="B556" s="211"/>
      <c r="C556" s="211"/>
      <c r="D556" s="211"/>
      <c r="E556" s="210"/>
      <c r="F556" s="209">
        <v>10.35</v>
      </c>
      <c r="G556" s="212" t="s">
        <v>332</v>
      </c>
      <c r="H556" s="211"/>
      <c r="I556" s="210"/>
      <c r="J556" s="209">
        <v>33.31</v>
      </c>
    </row>
    <row r="557" spans="1:10" ht="14.25" customHeight="1" x14ac:dyDescent="0.3">
      <c r="A557" s="228" t="s">
        <v>236</v>
      </c>
      <c r="B557" s="228" t="s">
        <v>357</v>
      </c>
      <c r="C557" s="228" t="s">
        <v>1227</v>
      </c>
      <c r="D557" s="231" t="s">
        <v>305</v>
      </c>
      <c r="E557" s="230"/>
      <c r="F557" s="230"/>
      <c r="G557" s="230"/>
      <c r="H557" s="230"/>
      <c r="I557" s="229"/>
      <c r="J557" s="228" t="s">
        <v>2</v>
      </c>
    </row>
    <row r="558" spans="1:10" ht="14.25" customHeight="1" x14ac:dyDescent="0.3">
      <c r="A558" s="224" t="s">
        <v>54</v>
      </c>
      <c r="B558" s="224" t="s">
        <v>55</v>
      </c>
      <c r="C558" s="224" t="s">
        <v>9</v>
      </c>
      <c r="D558" s="227" t="s">
        <v>10</v>
      </c>
      <c r="E558" s="226"/>
      <c r="F558" s="225"/>
      <c r="G558" s="224" t="s">
        <v>353</v>
      </c>
      <c r="H558" s="224" t="s">
        <v>352</v>
      </c>
      <c r="I558" s="223" t="s">
        <v>351</v>
      </c>
      <c r="J558" s="222" t="s">
        <v>56</v>
      </c>
    </row>
    <row r="559" spans="1:10" ht="14.25" customHeight="1" x14ac:dyDescent="0.3">
      <c r="A559" s="216" t="s">
        <v>346</v>
      </c>
      <c r="B559" s="216" t="s">
        <v>357</v>
      </c>
      <c r="C559" s="216" t="s">
        <v>1226</v>
      </c>
      <c r="D559" s="219" t="s">
        <v>1225</v>
      </c>
      <c r="E559" s="218"/>
      <c r="F559" s="217"/>
      <c r="G559" s="216" t="s">
        <v>0</v>
      </c>
      <c r="H559" s="215">
        <v>1</v>
      </c>
      <c r="I559" s="214">
        <v>7.5</v>
      </c>
      <c r="J559" s="213">
        <v>7.5</v>
      </c>
    </row>
    <row r="560" spans="1:10" ht="14.25" customHeight="1" x14ac:dyDescent="0.3">
      <c r="A560" s="220" t="s">
        <v>342</v>
      </c>
      <c r="B560" s="216" t="s">
        <v>357</v>
      </c>
      <c r="C560" s="216" t="s">
        <v>438</v>
      </c>
      <c r="D560" s="219" t="s">
        <v>437</v>
      </c>
      <c r="E560" s="218"/>
      <c r="F560" s="217"/>
      <c r="G560" s="216" t="s">
        <v>338</v>
      </c>
      <c r="H560" s="215">
        <v>0.3083882</v>
      </c>
      <c r="I560" s="214">
        <v>22.11</v>
      </c>
      <c r="J560" s="213">
        <v>6.82</v>
      </c>
    </row>
    <row r="561" spans="1:10" ht="14.25" customHeight="1" x14ac:dyDescent="0.3">
      <c r="A561" s="220" t="s">
        <v>342</v>
      </c>
      <c r="B561" s="216" t="s">
        <v>357</v>
      </c>
      <c r="C561" s="216" t="s">
        <v>430</v>
      </c>
      <c r="D561" s="219" t="s">
        <v>429</v>
      </c>
      <c r="E561" s="218"/>
      <c r="F561" s="217"/>
      <c r="G561" s="216" t="s">
        <v>338</v>
      </c>
      <c r="H561" s="215">
        <v>0.3083882</v>
      </c>
      <c r="I561" s="214">
        <v>27.53</v>
      </c>
      <c r="J561" s="213">
        <v>8.49</v>
      </c>
    </row>
    <row r="562" spans="1:10" ht="14.25" customHeight="1" x14ac:dyDescent="0.3">
      <c r="A562" s="212" t="s">
        <v>337</v>
      </c>
      <c r="B562" s="211"/>
      <c r="C562" s="211"/>
      <c r="D562" s="211"/>
      <c r="E562" s="210"/>
      <c r="F562" s="209">
        <v>4.74</v>
      </c>
      <c r="G562" s="212" t="s">
        <v>336</v>
      </c>
      <c r="H562" s="211"/>
      <c r="I562" s="210"/>
      <c r="J562" s="209">
        <v>22.81</v>
      </c>
    </row>
    <row r="563" spans="1:10" ht="14.25" customHeight="1" x14ac:dyDescent="0.3">
      <c r="A563" s="212" t="s">
        <v>335</v>
      </c>
      <c r="B563" s="211"/>
      <c r="C563" s="211"/>
      <c r="D563" s="211"/>
      <c r="E563" s="210"/>
      <c r="F563" s="209">
        <v>5.31</v>
      </c>
      <c r="G563" s="212" t="s">
        <v>334</v>
      </c>
      <c r="H563" s="211"/>
      <c r="I563" s="210"/>
      <c r="J563" s="209">
        <v>5.13</v>
      </c>
    </row>
    <row r="564" spans="1:10" ht="14.25" customHeight="1" x14ac:dyDescent="0.3">
      <c r="A564" s="212" t="s">
        <v>333</v>
      </c>
      <c r="B564" s="211"/>
      <c r="C564" s="211"/>
      <c r="D564" s="211"/>
      <c r="E564" s="210"/>
      <c r="F564" s="209">
        <v>10.050000000000001</v>
      </c>
      <c r="G564" s="212" t="s">
        <v>332</v>
      </c>
      <c r="H564" s="211"/>
      <c r="I564" s="210"/>
      <c r="J564" s="209">
        <v>27.94</v>
      </c>
    </row>
    <row r="565" spans="1:10" ht="14.25" customHeight="1" x14ac:dyDescent="0.3">
      <c r="A565" s="228" t="s">
        <v>237</v>
      </c>
      <c r="B565" s="228" t="s">
        <v>357</v>
      </c>
      <c r="C565" s="228" t="s">
        <v>1224</v>
      </c>
      <c r="D565" s="231" t="s">
        <v>306</v>
      </c>
      <c r="E565" s="230"/>
      <c r="F565" s="230"/>
      <c r="G565" s="230"/>
      <c r="H565" s="230"/>
      <c r="I565" s="229"/>
      <c r="J565" s="228" t="s">
        <v>2</v>
      </c>
    </row>
    <row r="566" spans="1:10" ht="14.25" customHeight="1" x14ac:dyDescent="0.3">
      <c r="A566" s="224" t="s">
        <v>54</v>
      </c>
      <c r="B566" s="224" t="s">
        <v>55</v>
      </c>
      <c r="C566" s="224" t="s">
        <v>9</v>
      </c>
      <c r="D566" s="227" t="s">
        <v>10</v>
      </c>
      <c r="E566" s="226"/>
      <c r="F566" s="225"/>
      <c r="G566" s="224" t="s">
        <v>353</v>
      </c>
      <c r="H566" s="224" t="s">
        <v>352</v>
      </c>
      <c r="I566" s="223" t="s">
        <v>351</v>
      </c>
      <c r="J566" s="222" t="s">
        <v>56</v>
      </c>
    </row>
    <row r="567" spans="1:10" ht="14.25" customHeight="1" x14ac:dyDescent="0.3">
      <c r="A567" s="216" t="s">
        <v>346</v>
      </c>
      <c r="B567" s="216" t="s">
        <v>357</v>
      </c>
      <c r="C567" s="216" t="s">
        <v>1223</v>
      </c>
      <c r="D567" s="219" t="s">
        <v>1222</v>
      </c>
      <c r="E567" s="218"/>
      <c r="F567" s="217"/>
      <c r="G567" s="216" t="s">
        <v>0</v>
      </c>
      <c r="H567" s="215">
        <v>1</v>
      </c>
      <c r="I567" s="214">
        <v>7.77</v>
      </c>
      <c r="J567" s="213">
        <v>7.77</v>
      </c>
    </row>
    <row r="568" spans="1:10" ht="14.25" customHeight="1" x14ac:dyDescent="0.3">
      <c r="A568" s="220" t="s">
        <v>342</v>
      </c>
      <c r="B568" s="216" t="s">
        <v>357</v>
      </c>
      <c r="C568" s="216" t="s">
        <v>438</v>
      </c>
      <c r="D568" s="219" t="s">
        <v>437</v>
      </c>
      <c r="E568" s="218"/>
      <c r="F568" s="217"/>
      <c r="G568" s="216" t="s">
        <v>338</v>
      </c>
      <c r="H568" s="215">
        <v>5.39064E-2</v>
      </c>
      <c r="I568" s="214">
        <v>22.11</v>
      </c>
      <c r="J568" s="213">
        <v>1.19</v>
      </c>
    </row>
    <row r="569" spans="1:10" ht="14.25" customHeight="1" x14ac:dyDescent="0.3">
      <c r="A569" s="220" t="s">
        <v>342</v>
      </c>
      <c r="B569" s="216" t="s">
        <v>357</v>
      </c>
      <c r="C569" s="216" t="s">
        <v>430</v>
      </c>
      <c r="D569" s="219" t="s">
        <v>429</v>
      </c>
      <c r="E569" s="218"/>
      <c r="F569" s="217"/>
      <c r="G569" s="216" t="s">
        <v>338</v>
      </c>
      <c r="H569" s="215">
        <v>0.10782170000000001</v>
      </c>
      <c r="I569" s="214">
        <v>27.53</v>
      </c>
      <c r="J569" s="213">
        <v>2.97</v>
      </c>
    </row>
    <row r="570" spans="1:10" ht="14.25" customHeight="1" x14ac:dyDescent="0.3">
      <c r="A570" s="212" t="s">
        <v>337</v>
      </c>
      <c r="B570" s="211"/>
      <c r="C570" s="211"/>
      <c r="D570" s="211"/>
      <c r="E570" s="210"/>
      <c r="F570" s="209">
        <v>1.31</v>
      </c>
      <c r="G570" s="212" t="s">
        <v>336</v>
      </c>
      <c r="H570" s="211"/>
      <c r="I570" s="210"/>
      <c r="J570" s="209">
        <v>11.93</v>
      </c>
    </row>
    <row r="571" spans="1:10" ht="14.25" customHeight="1" x14ac:dyDescent="0.3">
      <c r="A571" s="212" t="s">
        <v>335</v>
      </c>
      <c r="B571" s="211"/>
      <c r="C571" s="211"/>
      <c r="D571" s="211"/>
      <c r="E571" s="210"/>
      <c r="F571" s="209">
        <v>1.47</v>
      </c>
      <c r="G571" s="212" t="s">
        <v>334</v>
      </c>
      <c r="H571" s="211"/>
      <c r="I571" s="210"/>
      <c r="J571" s="209">
        <v>2.68</v>
      </c>
    </row>
    <row r="572" spans="1:10" ht="14.25" customHeight="1" x14ac:dyDescent="0.3">
      <c r="A572" s="212" t="s">
        <v>333</v>
      </c>
      <c r="B572" s="211"/>
      <c r="C572" s="211"/>
      <c r="D572" s="211"/>
      <c r="E572" s="210"/>
      <c r="F572" s="209">
        <v>2.78</v>
      </c>
      <c r="G572" s="212" t="s">
        <v>332</v>
      </c>
      <c r="H572" s="211"/>
      <c r="I572" s="210"/>
      <c r="J572" s="209">
        <v>14.61</v>
      </c>
    </row>
    <row r="573" spans="1:10" ht="14.25" customHeight="1" x14ac:dyDescent="0.3">
      <c r="A573" s="228" t="s">
        <v>238</v>
      </c>
      <c r="B573" s="228" t="s">
        <v>357</v>
      </c>
      <c r="C573" s="228" t="s">
        <v>1221</v>
      </c>
      <c r="D573" s="231" t="s">
        <v>307</v>
      </c>
      <c r="E573" s="230"/>
      <c r="F573" s="230"/>
      <c r="G573" s="230"/>
      <c r="H573" s="230"/>
      <c r="I573" s="229"/>
      <c r="J573" s="228" t="s">
        <v>2</v>
      </c>
    </row>
    <row r="574" spans="1:10" ht="14.25" customHeight="1" x14ac:dyDescent="0.3">
      <c r="A574" s="224" t="s">
        <v>54</v>
      </c>
      <c r="B574" s="224" t="s">
        <v>55</v>
      </c>
      <c r="C574" s="224" t="s">
        <v>9</v>
      </c>
      <c r="D574" s="227" t="s">
        <v>10</v>
      </c>
      <c r="E574" s="226"/>
      <c r="F574" s="225"/>
      <c r="G574" s="224" t="s">
        <v>353</v>
      </c>
      <c r="H574" s="224" t="s">
        <v>352</v>
      </c>
      <c r="I574" s="223" t="s">
        <v>351</v>
      </c>
      <c r="J574" s="222" t="s">
        <v>56</v>
      </c>
    </row>
    <row r="575" spans="1:10" ht="14.25" customHeight="1" x14ac:dyDescent="0.3">
      <c r="A575" s="216" t="s">
        <v>346</v>
      </c>
      <c r="B575" s="216" t="s">
        <v>357</v>
      </c>
      <c r="C575" s="216" t="s">
        <v>1220</v>
      </c>
      <c r="D575" s="219" t="s">
        <v>1219</v>
      </c>
      <c r="E575" s="218"/>
      <c r="F575" s="217"/>
      <c r="G575" s="216" t="s">
        <v>0</v>
      </c>
      <c r="H575" s="215">
        <v>1</v>
      </c>
      <c r="I575" s="214">
        <v>3.52</v>
      </c>
      <c r="J575" s="213">
        <v>3.52</v>
      </c>
    </row>
    <row r="576" spans="1:10" ht="14.25" customHeight="1" x14ac:dyDescent="0.3">
      <c r="A576" s="220" t="s">
        <v>342</v>
      </c>
      <c r="B576" s="216" t="s">
        <v>357</v>
      </c>
      <c r="C576" s="216" t="s">
        <v>438</v>
      </c>
      <c r="D576" s="219" t="s">
        <v>437</v>
      </c>
      <c r="E576" s="218"/>
      <c r="F576" s="217"/>
      <c r="G576" s="216" t="s">
        <v>338</v>
      </c>
      <c r="H576" s="215">
        <v>4.9692899999999998E-2</v>
      </c>
      <c r="I576" s="214">
        <v>22.11</v>
      </c>
      <c r="J576" s="213">
        <v>1.1000000000000001</v>
      </c>
    </row>
    <row r="577" spans="1:10" ht="14.25" customHeight="1" x14ac:dyDescent="0.3">
      <c r="A577" s="220" t="s">
        <v>342</v>
      </c>
      <c r="B577" s="216" t="s">
        <v>357</v>
      </c>
      <c r="C577" s="216" t="s">
        <v>430</v>
      </c>
      <c r="D577" s="219" t="s">
        <v>429</v>
      </c>
      <c r="E577" s="218"/>
      <c r="F577" s="217"/>
      <c r="G577" s="216" t="s">
        <v>338</v>
      </c>
      <c r="H577" s="215">
        <v>9.9383899999999997E-2</v>
      </c>
      <c r="I577" s="214">
        <v>27.53</v>
      </c>
      <c r="J577" s="213">
        <v>2.74</v>
      </c>
    </row>
    <row r="578" spans="1:10" ht="39.299999999999997" customHeight="1" x14ac:dyDescent="0.3"/>
    <row r="579" spans="1:10" ht="11.25" customHeight="1" x14ac:dyDescent="0.3">
      <c r="A579" s="208" t="s">
        <v>331</v>
      </c>
      <c r="B579" s="208"/>
      <c r="C579" s="208"/>
      <c r="D579" s="208"/>
      <c r="E579" s="208"/>
      <c r="F579" s="208"/>
      <c r="G579" s="208"/>
      <c r="H579" s="208"/>
      <c r="I579" s="208"/>
      <c r="J579" s="208"/>
    </row>
    <row r="580" spans="1:10" ht="11.25" customHeight="1" x14ac:dyDescent="0.3">
      <c r="A580" s="208" t="s">
        <v>330</v>
      </c>
      <c r="B580" s="208"/>
      <c r="C580" s="208"/>
      <c r="D580" s="208"/>
      <c r="E580" s="208"/>
      <c r="F580" s="208"/>
      <c r="G580" s="208"/>
      <c r="H580" s="208"/>
      <c r="I580" s="208"/>
      <c r="J580" s="208"/>
    </row>
    <row r="581" spans="1:10" ht="11.25" customHeight="1" x14ac:dyDescent="0.3">
      <c r="A581" s="208" t="s">
        <v>329</v>
      </c>
      <c r="B581" s="208"/>
      <c r="C581" s="208"/>
      <c r="D581" s="208"/>
      <c r="E581" s="208"/>
      <c r="F581" s="208"/>
      <c r="G581" s="208"/>
      <c r="H581" s="208"/>
      <c r="I581" s="208"/>
      <c r="J581" s="208"/>
    </row>
    <row r="582" spans="1:10" ht="70.95" customHeight="1" x14ac:dyDescent="0.3"/>
    <row r="583" spans="1:10" ht="14.25" customHeight="1" x14ac:dyDescent="0.3">
      <c r="A583" s="256" t="s">
        <v>395</v>
      </c>
      <c r="B583" s="255"/>
      <c r="C583" s="255"/>
      <c r="D583" s="255"/>
      <c r="E583" s="255"/>
      <c r="F583" s="255"/>
      <c r="G583" s="255"/>
      <c r="H583" s="255"/>
      <c r="I583" s="255"/>
      <c r="J583" s="254"/>
    </row>
    <row r="584" spans="1:10" ht="14.25" customHeight="1" x14ac:dyDescent="0.3">
      <c r="A584" s="253" t="s">
        <v>394</v>
      </c>
      <c r="B584" s="251" t="s">
        <v>57</v>
      </c>
      <c r="C584" s="250"/>
      <c r="D584" s="250"/>
      <c r="E584" s="250"/>
      <c r="F584" s="250"/>
      <c r="G584" s="250"/>
      <c r="H584" s="249"/>
      <c r="I584" s="233" t="s">
        <v>393</v>
      </c>
      <c r="J584" s="216" t="s">
        <v>1218</v>
      </c>
    </row>
    <row r="585" spans="1:10" ht="14.25" customHeight="1" x14ac:dyDescent="0.3">
      <c r="A585" s="253" t="s">
        <v>61</v>
      </c>
      <c r="B585" s="251" t="s">
        <v>65</v>
      </c>
      <c r="C585" s="250"/>
      <c r="D585" s="250"/>
      <c r="E585" s="250"/>
      <c r="F585" s="250"/>
      <c r="G585" s="250"/>
      <c r="H585" s="249"/>
      <c r="I585" s="233" t="s">
        <v>391</v>
      </c>
      <c r="J585" s="216" t="s">
        <v>390</v>
      </c>
    </row>
    <row r="586" spans="1:10" ht="14.25" customHeight="1" x14ac:dyDescent="0.3">
      <c r="A586" s="252" t="s">
        <v>389</v>
      </c>
      <c r="B586" s="251" t="s">
        <v>209</v>
      </c>
      <c r="C586" s="250"/>
      <c r="D586" s="250"/>
      <c r="E586" s="250"/>
      <c r="F586" s="250"/>
      <c r="G586" s="250"/>
      <c r="H586" s="249"/>
      <c r="I586" s="240" t="s">
        <v>388</v>
      </c>
      <c r="J586" s="239"/>
    </row>
    <row r="587" spans="1:10" ht="14.25" customHeight="1" x14ac:dyDescent="0.3">
      <c r="A587" s="248" t="s">
        <v>387</v>
      </c>
      <c r="B587" s="247" t="s">
        <v>386</v>
      </c>
      <c r="C587" s="246"/>
      <c r="D587" s="246"/>
      <c r="E587" s="246"/>
      <c r="F587" s="246"/>
      <c r="G587" s="246"/>
      <c r="H587" s="245"/>
      <c r="I587" s="233" t="s">
        <v>385</v>
      </c>
      <c r="J587" s="216" t="s">
        <v>384</v>
      </c>
    </row>
    <row r="588" spans="1:10" ht="14.25" customHeight="1" x14ac:dyDescent="0.3">
      <c r="A588" s="238"/>
      <c r="B588" s="243"/>
      <c r="C588" s="242"/>
      <c r="D588" s="242"/>
      <c r="E588" s="242"/>
      <c r="F588" s="242"/>
      <c r="G588" s="242"/>
      <c r="H588" s="241"/>
      <c r="I588" s="244" t="s">
        <v>383</v>
      </c>
      <c r="J588" s="216" t="s">
        <v>382</v>
      </c>
    </row>
    <row r="589" spans="1:10" ht="14.25" customHeight="1" x14ac:dyDescent="0.3">
      <c r="A589" s="238"/>
      <c r="B589" s="243"/>
      <c r="C589" s="242"/>
      <c r="D589" s="242"/>
      <c r="E589" s="242"/>
      <c r="F589" s="242"/>
      <c r="G589" s="242"/>
      <c r="H589" s="241"/>
      <c r="I589" s="240" t="s">
        <v>7</v>
      </c>
      <c r="J589" s="239"/>
    </row>
    <row r="590" spans="1:10" ht="14.25" customHeight="1" x14ac:dyDescent="0.3">
      <c r="A590" s="238"/>
      <c r="B590" s="237"/>
      <c r="C590" s="236"/>
      <c r="D590" s="236"/>
      <c r="E590" s="236"/>
      <c r="F590" s="236"/>
      <c r="G590" s="236"/>
      <c r="H590" s="235"/>
      <c r="I590" s="233" t="s">
        <v>381</v>
      </c>
      <c r="J590" s="216" t="s">
        <v>380</v>
      </c>
    </row>
    <row r="591" spans="1:10" ht="14.25" customHeight="1" x14ac:dyDescent="0.3">
      <c r="A591" s="234"/>
      <c r="B591" s="219" t="s">
        <v>378</v>
      </c>
      <c r="C591" s="218"/>
      <c r="D591" s="217"/>
      <c r="E591" s="219" t="s">
        <v>320</v>
      </c>
      <c r="F591" s="218"/>
      <c r="G591" s="218"/>
      <c r="H591" s="217"/>
      <c r="I591" s="233" t="s">
        <v>379</v>
      </c>
      <c r="J591" s="216" t="s">
        <v>378</v>
      </c>
    </row>
    <row r="592" spans="1:10" ht="14.25" customHeight="1" x14ac:dyDescent="0.3">
      <c r="A592" s="233" t="s">
        <v>377</v>
      </c>
      <c r="B592" s="219" t="s">
        <v>376</v>
      </c>
      <c r="C592" s="218"/>
      <c r="D592" s="218"/>
      <c r="E592" s="218"/>
      <c r="F592" s="218"/>
      <c r="G592" s="218"/>
      <c r="H592" s="218"/>
      <c r="I592" s="218"/>
      <c r="J592" s="217"/>
    </row>
    <row r="593" spans="1:10" ht="14.25" customHeight="1" x14ac:dyDescent="0.3">
      <c r="A593" s="212" t="s">
        <v>337</v>
      </c>
      <c r="B593" s="211"/>
      <c r="C593" s="211"/>
      <c r="D593" s="211"/>
      <c r="E593" s="210"/>
      <c r="F593" s="209">
        <v>1.21</v>
      </c>
      <c r="G593" s="212" t="s">
        <v>336</v>
      </c>
      <c r="H593" s="211"/>
      <c r="I593" s="210"/>
      <c r="J593" s="209">
        <v>7.36</v>
      </c>
    </row>
    <row r="594" spans="1:10" ht="14.25" customHeight="1" x14ac:dyDescent="0.3">
      <c r="A594" s="212" t="s">
        <v>335</v>
      </c>
      <c r="B594" s="211"/>
      <c r="C594" s="211"/>
      <c r="D594" s="211"/>
      <c r="E594" s="210"/>
      <c r="F594" s="209">
        <v>1.35</v>
      </c>
      <c r="G594" s="212" t="s">
        <v>334</v>
      </c>
      <c r="H594" s="211"/>
      <c r="I594" s="210"/>
      <c r="J594" s="209">
        <v>1.65</v>
      </c>
    </row>
    <row r="595" spans="1:10" ht="14.25" customHeight="1" x14ac:dyDescent="0.3">
      <c r="A595" s="212" t="s">
        <v>333</v>
      </c>
      <c r="B595" s="211"/>
      <c r="C595" s="211"/>
      <c r="D595" s="211"/>
      <c r="E595" s="210"/>
      <c r="F595" s="209">
        <v>2.56</v>
      </c>
      <c r="G595" s="212" t="s">
        <v>332</v>
      </c>
      <c r="H595" s="211"/>
      <c r="I595" s="210"/>
      <c r="J595" s="209">
        <v>9.01</v>
      </c>
    </row>
    <row r="596" spans="1:10" ht="22.8" customHeight="1" x14ac:dyDescent="0.3">
      <c r="A596" s="228" t="s">
        <v>239</v>
      </c>
      <c r="B596" s="228" t="s">
        <v>341</v>
      </c>
      <c r="C596" s="228" t="s">
        <v>1217</v>
      </c>
      <c r="D596" s="231" t="s">
        <v>308</v>
      </c>
      <c r="E596" s="230"/>
      <c r="F596" s="230"/>
      <c r="G596" s="230"/>
      <c r="H596" s="230"/>
      <c r="I596" s="229"/>
      <c r="J596" s="228" t="s">
        <v>3</v>
      </c>
    </row>
    <row r="597" spans="1:10" ht="14.25" customHeight="1" x14ac:dyDescent="0.3">
      <c r="A597" s="224" t="s">
        <v>54</v>
      </c>
      <c r="B597" s="224" t="s">
        <v>55</v>
      </c>
      <c r="C597" s="224" t="s">
        <v>9</v>
      </c>
      <c r="D597" s="227" t="s">
        <v>10</v>
      </c>
      <c r="E597" s="226"/>
      <c r="F597" s="225"/>
      <c r="G597" s="224" t="s">
        <v>353</v>
      </c>
      <c r="H597" s="224" t="s">
        <v>352</v>
      </c>
      <c r="I597" s="223" t="s">
        <v>351</v>
      </c>
      <c r="J597" s="222" t="s">
        <v>56</v>
      </c>
    </row>
    <row r="598" spans="1:10" ht="22.8" customHeight="1" x14ac:dyDescent="0.3">
      <c r="A598" s="216" t="s">
        <v>346</v>
      </c>
      <c r="B598" s="216" t="s">
        <v>341</v>
      </c>
      <c r="C598" s="216" t="s">
        <v>1216</v>
      </c>
      <c r="D598" s="219" t="s">
        <v>1215</v>
      </c>
      <c r="E598" s="218"/>
      <c r="F598" s="217"/>
      <c r="G598" s="216" t="s">
        <v>3</v>
      </c>
      <c r="H598" s="215">
        <v>1.2434000000000001</v>
      </c>
      <c r="I598" s="214">
        <v>3.8</v>
      </c>
      <c r="J598" s="213">
        <v>4.72</v>
      </c>
    </row>
    <row r="599" spans="1:10" ht="14.25" customHeight="1" x14ac:dyDescent="0.3">
      <c r="A599" s="216" t="s">
        <v>346</v>
      </c>
      <c r="B599" s="216" t="s">
        <v>341</v>
      </c>
      <c r="C599" s="216" t="s">
        <v>579</v>
      </c>
      <c r="D599" s="219" t="s">
        <v>578</v>
      </c>
      <c r="E599" s="218"/>
      <c r="F599" s="217"/>
      <c r="G599" s="216" t="s">
        <v>0</v>
      </c>
      <c r="H599" s="215">
        <v>9.4000000000000004E-3</v>
      </c>
      <c r="I599" s="214">
        <v>8.4600000000000009</v>
      </c>
      <c r="J599" s="213">
        <v>0.08</v>
      </c>
    </row>
    <row r="600" spans="1:10" ht="14.25" customHeight="1" x14ac:dyDescent="0.3">
      <c r="A600" s="220" t="s">
        <v>342</v>
      </c>
      <c r="B600" s="216" t="s">
        <v>341</v>
      </c>
      <c r="C600" s="216" t="s">
        <v>575</v>
      </c>
      <c r="D600" s="219" t="s">
        <v>437</v>
      </c>
      <c r="E600" s="218"/>
      <c r="F600" s="217"/>
      <c r="G600" s="216" t="s">
        <v>338</v>
      </c>
      <c r="H600" s="215">
        <v>4.2820299999999999E-2</v>
      </c>
      <c r="I600" s="214">
        <v>22.16</v>
      </c>
      <c r="J600" s="213">
        <v>0.95</v>
      </c>
    </row>
    <row r="601" spans="1:10" ht="14.25" customHeight="1" x14ac:dyDescent="0.3">
      <c r="A601" s="220" t="s">
        <v>342</v>
      </c>
      <c r="B601" s="216" t="s">
        <v>341</v>
      </c>
      <c r="C601" s="216" t="s">
        <v>574</v>
      </c>
      <c r="D601" s="219" t="s">
        <v>429</v>
      </c>
      <c r="E601" s="218"/>
      <c r="F601" s="217"/>
      <c r="G601" s="216" t="s">
        <v>338</v>
      </c>
      <c r="H601" s="215">
        <v>4.2820299999999999E-2</v>
      </c>
      <c r="I601" s="214">
        <v>27.6</v>
      </c>
      <c r="J601" s="213">
        <v>1.18</v>
      </c>
    </row>
    <row r="602" spans="1:10" ht="14.25" customHeight="1" x14ac:dyDescent="0.3">
      <c r="A602" s="212" t="s">
        <v>337</v>
      </c>
      <c r="B602" s="211"/>
      <c r="C602" s="211"/>
      <c r="D602" s="211"/>
      <c r="E602" s="210"/>
      <c r="F602" s="209">
        <v>0.66</v>
      </c>
      <c r="G602" s="212" t="s">
        <v>336</v>
      </c>
      <c r="H602" s="211"/>
      <c r="I602" s="210"/>
      <c r="J602" s="209">
        <v>6.93</v>
      </c>
    </row>
    <row r="603" spans="1:10" ht="14.25" customHeight="1" x14ac:dyDescent="0.3">
      <c r="A603" s="212" t="s">
        <v>335</v>
      </c>
      <c r="B603" s="211"/>
      <c r="C603" s="211"/>
      <c r="D603" s="211"/>
      <c r="E603" s="210"/>
      <c r="F603" s="209">
        <v>0.74</v>
      </c>
      <c r="G603" s="212" t="s">
        <v>334</v>
      </c>
      <c r="H603" s="211"/>
      <c r="I603" s="210"/>
      <c r="J603" s="209">
        <v>1.56</v>
      </c>
    </row>
    <row r="604" spans="1:10" ht="14.25" customHeight="1" x14ac:dyDescent="0.3">
      <c r="A604" s="212" t="s">
        <v>333</v>
      </c>
      <c r="B604" s="211"/>
      <c r="C604" s="211"/>
      <c r="D604" s="211"/>
      <c r="E604" s="210"/>
      <c r="F604" s="209">
        <v>1.4</v>
      </c>
      <c r="G604" s="212" t="s">
        <v>332</v>
      </c>
      <c r="H604" s="211"/>
      <c r="I604" s="210"/>
      <c r="J604" s="209">
        <v>8.49</v>
      </c>
    </row>
    <row r="605" spans="1:10" ht="22.8" customHeight="1" x14ac:dyDescent="0.3">
      <c r="A605" s="228" t="s">
        <v>240</v>
      </c>
      <c r="B605" s="228" t="s">
        <v>341</v>
      </c>
      <c r="C605" s="228" t="s">
        <v>1214</v>
      </c>
      <c r="D605" s="231" t="s">
        <v>309</v>
      </c>
      <c r="E605" s="230"/>
      <c r="F605" s="230"/>
      <c r="G605" s="230"/>
      <c r="H605" s="230"/>
      <c r="I605" s="229"/>
      <c r="J605" s="228" t="s">
        <v>3</v>
      </c>
    </row>
    <row r="606" spans="1:10" ht="14.25" customHeight="1" x14ac:dyDescent="0.3">
      <c r="A606" s="224" t="s">
        <v>54</v>
      </c>
      <c r="B606" s="224" t="s">
        <v>55</v>
      </c>
      <c r="C606" s="224" t="s">
        <v>9</v>
      </c>
      <c r="D606" s="227" t="s">
        <v>10</v>
      </c>
      <c r="E606" s="226"/>
      <c r="F606" s="225"/>
      <c r="G606" s="224" t="s">
        <v>353</v>
      </c>
      <c r="H606" s="224" t="s">
        <v>352</v>
      </c>
      <c r="I606" s="223" t="s">
        <v>351</v>
      </c>
      <c r="J606" s="222" t="s">
        <v>56</v>
      </c>
    </row>
    <row r="607" spans="1:10" ht="22.8" customHeight="1" x14ac:dyDescent="0.3">
      <c r="A607" s="216" t="s">
        <v>346</v>
      </c>
      <c r="B607" s="216" t="s">
        <v>341</v>
      </c>
      <c r="C607" s="216" t="s">
        <v>1213</v>
      </c>
      <c r="D607" s="219" t="s">
        <v>1212</v>
      </c>
      <c r="E607" s="218"/>
      <c r="F607" s="217"/>
      <c r="G607" s="216" t="s">
        <v>3</v>
      </c>
      <c r="H607" s="215">
        <v>1.2434000000000001</v>
      </c>
      <c r="I607" s="214">
        <v>10.44</v>
      </c>
      <c r="J607" s="213">
        <v>12.98</v>
      </c>
    </row>
    <row r="608" spans="1:10" ht="14.25" customHeight="1" x14ac:dyDescent="0.3">
      <c r="A608" s="216" t="s">
        <v>346</v>
      </c>
      <c r="B608" s="216" t="s">
        <v>341</v>
      </c>
      <c r="C608" s="216" t="s">
        <v>579</v>
      </c>
      <c r="D608" s="219" t="s">
        <v>578</v>
      </c>
      <c r="E608" s="218"/>
      <c r="F608" s="217"/>
      <c r="G608" s="216" t="s">
        <v>0</v>
      </c>
      <c r="H608" s="215">
        <v>9.4000000000000004E-3</v>
      </c>
      <c r="I608" s="214">
        <v>8.4600000000000009</v>
      </c>
      <c r="J608" s="213">
        <v>0.08</v>
      </c>
    </row>
    <row r="609" spans="1:10" ht="14.25" customHeight="1" x14ac:dyDescent="0.3">
      <c r="A609" s="220" t="s">
        <v>342</v>
      </c>
      <c r="B609" s="216" t="s">
        <v>341</v>
      </c>
      <c r="C609" s="216" t="s">
        <v>575</v>
      </c>
      <c r="D609" s="219" t="s">
        <v>437</v>
      </c>
      <c r="E609" s="218"/>
      <c r="F609" s="217"/>
      <c r="G609" s="216" t="s">
        <v>338</v>
      </c>
      <c r="H609" s="215">
        <v>8.7654399999999993E-2</v>
      </c>
      <c r="I609" s="214">
        <v>22.16</v>
      </c>
      <c r="J609" s="213">
        <v>1.94</v>
      </c>
    </row>
    <row r="610" spans="1:10" ht="14.25" customHeight="1" x14ac:dyDescent="0.3">
      <c r="A610" s="220" t="s">
        <v>342</v>
      </c>
      <c r="B610" s="216" t="s">
        <v>341</v>
      </c>
      <c r="C610" s="216" t="s">
        <v>574</v>
      </c>
      <c r="D610" s="219" t="s">
        <v>429</v>
      </c>
      <c r="E610" s="218"/>
      <c r="F610" s="217"/>
      <c r="G610" s="216" t="s">
        <v>338</v>
      </c>
      <c r="H610" s="215">
        <v>8.7654399999999993E-2</v>
      </c>
      <c r="I610" s="214">
        <v>27.6</v>
      </c>
      <c r="J610" s="213">
        <v>2.42</v>
      </c>
    </row>
    <row r="611" spans="1:10" ht="14.25" customHeight="1" x14ac:dyDescent="0.3">
      <c r="A611" s="212" t="s">
        <v>337</v>
      </c>
      <c r="B611" s="211"/>
      <c r="C611" s="211"/>
      <c r="D611" s="211"/>
      <c r="E611" s="210"/>
      <c r="F611" s="209">
        <v>1.35</v>
      </c>
      <c r="G611" s="212" t="s">
        <v>336</v>
      </c>
      <c r="H611" s="211"/>
      <c r="I611" s="210"/>
      <c r="J611" s="209">
        <v>17.420000000000002</v>
      </c>
    </row>
    <row r="612" spans="1:10" ht="14.25" customHeight="1" x14ac:dyDescent="0.3">
      <c r="A612" s="212" t="s">
        <v>335</v>
      </c>
      <c r="B612" s="211"/>
      <c r="C612" s="211"/>
      <c r="D612" s="211"/>
      <c r="E612" s="210"/>
      <c r="F612" s="209">
        <v>1.51</v>
      </c>
      <c r="G612" s="212" t="s">
        <v>334</v>
      </c>
      <c r="H612" s="211"/>
      <c r="I612" s="210"/>
      <c r="J612" s="209">
        <v>3.91</v>
      </c>
    </row>
    <row r="613" spans="1:10" ht="14.25" customHeight="1" x14ac:dyDescent="0.3">
      <c r="A613" s="212" t="s">
        <v>333</v>
      </c>
      <c r="B613" s="211"/>
      <c r="C613" s="211"/>
      <c r="D613" s="211"/>
      <c r="E613" s="210"/>
      <c r="F613" s="209">
        <v>2.86</v>
      </c>
      <c r="G613" s="212" t="s">
        <v>332</v>
      </c>
      <c r="H613" s="211"/>
      <c r="I613" s="210"/>
      <c r="J613" s="209">
        <v>21.33</v>
      </c>
    </row>
    <row r="614" spans="1:10" ht="22.8" customHeight="1" x14ac:dyDescent="0.3">
      <c r="A614" s="228" t="s">
        <v>241</v>
      </c>
      <c r="B614" s="228" t="s">
        <v>341</v>
      </c>
      <c r="C614" s="228" t="s">
        <v>1211</v>
      </c>
      <c r="D614" s="231" t="s">
        <v>310</v>
      </c>
      <c r="E614" s="230"/>
      <c r="F614" s="230"/>
      <c r="G614" s="230"/>
      <c r="H614" s="230"/>
      <c r="I614" s="229"/>
      <c r="J614" s="228" t="s">
        <v>3</v>
      </c>
    </row>
    <row r="615" spans="1:10" ht="14.25" customHeight="1" x14ac:dyDescent="0.3">
      <c r="A615" s="224" t="s">
        <v>54</v>
      </c>
      <c r="B615" s="224" t="s">
        <v>55</v>
      </c>
      <c r="C615" s="224" t="s">
        <v>9</v>
      </c>
      <c r="D615" s="227" t="s">
        <v>10</v>
      </c>
      <c r="E615" s="226"/>
      <c r="F615" s="225"/>
      <c r="G615" s="224" t="s">
        <v>353</v>
      </c>
      <c r="H615" s="224" t="s">
        <v>352</v>
      </c>
      <c r="I615" s="223" t="s">
        <v>351</v>
      </c>
      <c r="J615" s="222" t="s">
        <v>56</v>
      </c>
    </row>
    <row r="616" spans="1:10" ht="32.700000000000003" customHeight="1" x14ac:dyDescent="0.3">
      <c r="A616" s="216" t="s">
        <v>346</v>
      </c>
      <c r="B616" s="216" t="s">
        <v>341</v>
      </c>
      <c r="C616" s="216" t="s">
        <v>1210</v>
      </c>
      <c r="D616" s="219" t="s">
        <v>1209</v>
      </c>
      <c r="E616" s="218"/>
      <c r="F616" s="217"/>
      <c r="G616" s="216" t="s">
        <v>3</v>
      </c>
      <c r="H616" s="215">
        <v>1.0401</v>
      </c>
      <c r="I616" s="214">
        <v>9.9499999999999993</v>
      </c>
      <c r="J616" s="213">
        <v>10.35</v>
      </c>
    </row>
    <row r="617" spans="1:10" ht="14.25" customHeight="1" x14ac:dyDescent="0.3">
      <c r="A617" s="220" t="s">
        <v>342</v>
      </c>
      <c r="B617" s="216" t="s">
        <v>341</v>
      </c>
      <c r="C617" s="216" t="s">
        <v>574</v>
      </c>
      <c r="D617" s="219" t="s">
        <v>429</v>
      </c>
      <c r="E617" s="218"/>
      <c r="F617" s="217"/>
      <c r="G617" s="216" t="s">
        <v>338</v>
      </c>
      <c r="H617" s="215">
        <v>2.1738799999999999E-2</v>
      </c>
      <c r="I617" s="214">
        <v>27.6</v>
      </c>
      <c r="J617" s="213">
        <v>0.6</v>
      </c>
    </row>
    <row r="618" spans="1:10" ht="14.25" customHeight="1" x14ac:dyDescent="0.3">
      <c r="A618" s="212" t="s">
        <v>337</v>
      </c>
      <c r="B618" s="211"/>
      <c r="C618" s="211"/>
      <c r="D618" s="211"/>
      <c r="E618" s="210"/>
      <c r="F618" s="209">
        <v>0.19</v>
      </c>
      <c r="G618" s="212" t="s">
        <v>336</v>
      </c>
      <c r="H618" s="211"/>
      <c r="I618" s="210"/>
      <c r="J618" s="209">
        <v>10.95</v>
      </c>
    </row>
    <row r="619" spans="1:10" ht="14.25" customHeight="1" x14ac:dyDescent="0.3">
      <c r="A619" s="212" t="s">
        <v>335</v>
      </c>
      <c r="B619" s="211"/>
      <c r="C619" s="211"/>
      <c r="D619" s="211"/>
      <c r="E619" s="210"/>
      <c r="F619" s="209">
        <v>0.22</v>
      </c>
      <c r="G619" s="212" t="s">
        <v>334</v>
      </c>
      <c r="H619" s="211"/>
      <c r="I619" s="210"/>
      <c r="J619" s="209">
        <v>2.46</v>
      </c>
    </row>
    <row r="620" spans="1:10" ht="14.25" customHeight="1" x14ac:dyDescent="0.3">
      <c r="A620" s="212" t="s">
        <v>333</v>
      </c>
      <c r="B620" s="211"/>
      <c r="C620" s="211"/>
      <c r="D620" s="211"/>
      <c r="E620" s="210"/>
      <c r="F620" s="209">
        <v>0.41</v>
      </c>
      <c r="G620" s="212" t="s">
        <v>332</v>
      </c>
      <c r="H620" s="211"/>
      <c r="I620" s="210"/>
      <c r="J620" s="209">
        <v>13.41</v>
      </c>
    </row>
    <row r="621" spans="1:10" ht="14.25" customHeight="1" x14ac:dyDescent="0.3">
      <c r="A621" s="228" t="s">
        <v>242</v>
      </c>
      <c r="B621" s="228" t="s">
        <v>938</v>
      </c>
      <c r="C621" s="228" t="s">
        <v>1208</v>
      </c>
      <c r="D621" s="231" t="s">
        <v>1207</v>
      </c>
      <c r="E621" s="230"/>
      <c r="F621" s="230"/>
      <c r="G621" s="230"/>
      <c r="H621" s="230"/>
      <c r="I621" s="229"/>
      <c r="J621" s="228" t="s">
        <v>3</v>
      </c>
    </row>
    <row r="622" spans="1:10" ht="14.25" customHeight="1" x14ac:dyDescent="0.3">
      <c r="A622" s="224" t="s">
        <v>54</v>
      </c>
      <c r="B622" s="224" t="s">
        <v>55</v>
      </c>
      <c r="C622" s="224" t="s">
        <v>9</v>
      </c>
      <c r="D622" s="227" t="s">
        <v>10</v>
      </c>
      <c r="E622" s="226"/>
      <c r="F622" s="225"/>
      <c r="G622" s="224" t="s">
        <v>353</v>
      </c>
      <c r="H622" s="224" t="s">
        <v>352</v>
      </c>
      <c r="I622" s="223" t="s">
        <v>351</v>
      </c>
      <c r="J622" s="222" t="s">
        <v>56</v>
      </c>
    </row>
    <row r="623" spans="1:10" ht="14.25" customHeight="1" x14ac:dyDescent="0.3">
      <c r="A623" s="216" t="s">
        <v>346</v>
      </c>
      <c r="B623" s="216" t="s">
        <v>1179</v>
      </c>
      <c r="C623" s="216" t="s">
        <v>1206</v>
      </c>
      <c r="D623" s="219" t="s">
        <v>1205</v>
      </c>
      <c r="E623" s="218"/>
      <c r="F623" s="217"/>
      <c r="G623" s="216" t="s">
        <v>3</v>
      </c>
      <c r="H623" s="215">
        <v>1</v>
      </c>
      <c r="I623" s="214">
        <v>8.76</v>
      </c>
      <c r="J623" s="213">
        <v>8.76</v>
      </c>
    </row>
    <row r="624" spans="1:10" ht="14.25" customHeight="1" x14ac:dyDescent="0.3">
      <c r="A624" s="220" t="s">
        <v>342</v>
      </c>
      <c r="B624" s="216" t="s">
        <v>341</v>
      </c>
      <c r="C624" s="216" t="s">
        <v>575</v>
      </c>
      <c r="D624" s="219" t="s">
        <v>437</v>
      </c>
      <c r="E624" s="218"/>
      <c r="F624" s="217"/>
      <c r="G624" s="216" t="s">
        <v>338</v>
      </c>
      <c r="H624" s="215">
        <v>0.1114754</v>
      </c>
      <c r="I624" s="214">
        <v>22.16</v>
      </c>
      <c r="J624" s="213">
        <v>2.4700000000000002</v>
      </c>
    </row>
    <row r="625" spans="1:10" ht="14.25" customHeight="1" x14ac:dyDescent="0.3">
      <c r="A625" s="220" t="s">
        <v>342</v>
      </c>
      <c r="B625" s="216" t="s">
        <v>341</v>
      </c>
      <c r="C625" s="216" t="s">
        <v>574</v>
      </c>
      <c r="D625" s="219" t="s">
        <v>429</v>
      </c>
      <c r="E625" s="218"/>
      <c r="F625" s="217"/>
      <c r="G625" s="216" t="s">
        <v>338</v>
      </c>
      <c r="H625" s="215">
        <v>0.1114754</v>
      </c>
      <c r="I625" s="214">
        <v>27.6</v>
      </c>
      <c r="J625" s="213">
        <v>3.08</v>
      </c>
    </row>
    <row r="626" spans="1:10" ht="14.25" customHeight="1" x14ac:dyDescent="0.3">
      <c r="A626" s="212" t="s">
        <v>337</v>
      </c>
      <c r="B626" s="211"/>
      <c r="C626" s="211"/>
      <c r="D626" s="211"/>
      <c r="E626" s="210"/>
      <c r="F626" s="209">
        <v>1.72</v>
      </c>
      <c r="G626" s="212" t="s">
        <v>336</v>
      </c>
      <c r="H626" s="211"/>
      <c r="I626" s="210"/>
      <c r="J626" s="209">
        <v>14.31</v>
      </c>
    </row>
    <row r="627" spans="1:10" ht="14.25" customHeight="1" x14ac:dyDescent="0.3">
      <c r="A627" s="212" t="s">
        <v>335</v>
      </c>
      <c r="B627" s="211"/>
      <c r="C627" s="211"/>
      <c r="D627" s="211"/>
      <c r="E627" s="210"/>
      <c r="F627" s="209">
        <v>1.91</v>
      </c>
      <c r="G627" s="212" t="s">
        <v>334</v>
      </c>
      <c r="H627" s="211"/>
      <c r="I627" s="210"/>
      <c r="J627" s="209">
        <v>3.22</v>
      </c>
    </row>
    <row r="628" spans="1:10" ht="14.25" customHeight="1" x14ac:dyDescent="0.3">
      <c r="A628" s="212" t="s">
        <v>333</v>
      </c>
      <c r="B628" s="211"/>
      <c r="C628" s="211"/>
      <c r="D628" s="211"/>
      <c r="E628" s="210"/>
      <c r="F628" s="209">
        <v>3.63</v>
      </c>
      <c r="G628" s="212" t="s">
        <v>332</v>
      </c>
      <c r="H628" s="211"/>
      <c r="I628" s="210"/>
      <c r="J628" s="209">
        <v>17.53</v>
      </c>
    </row>
    <row r="629" spans="1:10" ht="14.25" customHeight="1" x14ac:dyDescent="0.3">
      <c r="A629" s="228" t="s">
        <v>243</v>
      </c>
      <c r="B629" s="228" t="s">
        <v>357</v>
      </c>
      <c r="C629" s="228" t="s">
        <v>1204</v>
      </c>
      <c r="D629" s="231" t="s">
        <v>312</v>
      </c>
      <c r="E629" s="230"/>
      <c r="F629" s="230"/>
      <c r="G629" s="230"/>
      <c r="H629" s="230"/>
      <c r="I629" s="229"/>
      <c r="J629" s="228" t="s">
        <v>2</v>
      </c>
    </row>
    <row r="630" spans="1:10" ht="14.25" customHeight="1" x14ac:dyDescent="0.3">
      <c r="A630" s="224" t="s">
        <v>54</v>
      </c>
      <c r="B630" s="224" t="s">
        <v>55</v>
      </c>
      <c r="C630" s="224" t="s">
        <v>9</v>
      </c>
      <c r="D630" s="227" t="s">
        <v>10</v>
      </c>
      <c r="E630" s="226"/>
      <c r="F630" s="225"/>
      <c r="G630" s="224" t="s">
        <v>353</v>
      </c>
      <c r="H630" s="224" t="s">
        <v>352</v>
      </c>
      <c r="I630" s="223" t="s">
        <v>351</v>
      </c>
      <c r="J630" s="222" t="s">
        <v>56</v>
      </c>
    </row>
    <row r="631" spans="1:10" ht="14.25" customHeight="1" x14ac:dyDescent="0.3">
      <c r="A631" s="220" t="s">
        <v>342</v>
      </c>
      <c r="B631" s="216" t="s">
        <v>357</v>
      </c>
      <c r="C631" s="216" t="s">
        <v>409</v>
      </c>
      <c r="D631" s="219" t="s">
        <v>408</v>
      </c>
      <c r="E631" s="218"/>
      <c r="F631" s="217"/>
      <c r="G631" s="216" t="s">
        <v>218</v>
      </c>
      <c r="H631" s="215">
        <v>0.54</v>
      </c>
      <c r="I631" s="214">
        <v>140.78</v>
      </c>
      <c r="J631" s="213">
        <v>76.02</v>
      </c>
    </row>
    <row r="632" spans="1:10" ht="14.25" customHeight="1" x14ac:dyDescent="0.3">
      <c r="A632" s="220" t="s">
        <v>342</v>
      </c>
      <c r="B632" s="216" t="s">
        <v>357</v>
      </c>
      <c r="C632" s="216" t="s">
        <v>373</v>
      </c>
      <c r="D632" s="219" t="s">
        <v>372</v>
      </c>
      <c r="E632" s="218"/>
      <c r="F632" s="217"/>
      <c r="G632" s="216" t="s">
        <v>218</v>
      </c>
      <c r="H632" s="215">
        <v>0.56999999999999995</v>
      </c>
      <c r="I632" s="214">
        <v>14.58</v>
      </c>
      <c r="J632" s="213">
        <v>8.31</v>
      </c>
    </row>
    <row r="633" spans="1:10" ht="14.25" customHeight="1" x14ac:dyDescent="0.3">
      <c r="A633" s="220" t="s">
        <v>342</v>
      </c>
      <c r="B633" s="216" t="s">
        <v>357</v>
      </c>
      <c r="C633" s="216" t="s">
        <v>405</v>
      </c>
      <c r="D633" s="219" t="s">
        <v>404</v>
      </c>
      <c r="E633" s="218"/>
      <c r="F633" s="217"/>
      <c r="G633" s="216" t="s">
        <v>218</v>
      </c>
      <c r="H633" s="215">
        <v>0.09</v>
      </c>
      <c r="I633" s="214">
        <v>42.45</v>
      </c>
      <c r="J633" s="213">
        <v>3.82</v>
      </c>
    </row>
    <row r="634" spans="1:10" ht="14.25" customHeight="1" x14ac:dyDescent="0.3">
      <c r="A634" s="220" t="s">
        <v>342</v>
      </c>
      <c r="B634" s="216" t="s">
        <v>357</v>
      </c>
      <c r="C634" s="216" t="s">
        <v>677</v>
      </c>
      <c r="D634" s="219" t="s">
        <v>676</v>
      </c>
      <c r="E634" s="218"/>
      <c r="F634" s="217"/>
      <c r="G634" s="216" t="s">
        <v>217</v>
      </c>
      <c r="H634" s="215">
        <v>2.5000000000000001E-2</v>
      </c>
      <c r="I634" s="214">
        <v>3717.66</v>
      </c>
      <c r="J634" s="213">
        <v>92.94</v>
      </c>
    </row>
    <row r="635" spans="1:10" ht="14.25" customHeight="1" x14ac:dyDescent="0.3">
      <c r="A635" s="220" t="s">
        <v>342</v>
      </c>
      <c r="B635" s="216" t="s">
        <v>357</v>
      </c>
      <c r="C635" s="216" t="s">
        <v>953</v>
      </c>
      <c r="D635" s="219" t="s">
        <v>952</v>
      </c>
      <c r="E635" s="218"/>
      <c r="F635" s="217"/>
      <c r="G635" s="216" t="s">
        <v>217</v>
      </c>
      <c r="H635" s="215">
        <v>0.15</v>
      </c>
      <c r="I635" s="214">
        <v>87.04</v>
      </c>
      <c r="J635" s="213">
        <v>13.06</v>
      </c>
    </row>
    <row r="636" spans="1:10" ht="14.25" customHeight="1" x14ac:dyDescent="0.3">
      <c r="A636" s="220" t="s">
        <v>342</v>
      </c>
      <c r="B636" s="216" t="s">
        <v>357</v>
      </c>
      <c r="C636" s="216" t="s">
        <v>399</v>
      </c>
      <c r="D636" s="219" t="s">
        <v>398</v>
      </c>
      <c r="E636" s="218"/>
      <c r="F636" s="217"/>
      <c r="G636" s="216" t="s">
        <v>218</v>
      </c>
      <c r="H636" s="215">
        <v>0.56999999999999995</v>
      </c>
      <c r="I636" s="214">
        <v>43.78</v>
      </c>
      <c r="J636" s="213">
        <v>24.95</v>
      </c>
    </row>
    <row r="637" spans="1:10" ht="14.25" customHeight="1" x14ac:dyDescent="0.3">
      <c r="A637" s="220" t="s">
        <v>342</v>
      </c>
      <c r="B637" s="216" t="s">
        <v>357</v>
      </c>
      <c r="C637" s="216" t="s">
        <v>403</v>
      </c>
      <c r="D637" s="219" t="s">
        <v>402</v>
      </c>
      <c r="E637" s="218"/>
      <c r="F637" s="217"/>
      <c r="G637" s="216" t="s">
        <v>217</v>
      </c>
      <c r="H637" s="215">
        <v>1.7999999999999999E-2</v>
      </c>
      <c r="I637" s="214">
        <v>877.1</v>
      </c>
      <c r="J637" s="213">
        <v>15.79</v>
      </c>
    </row>
    <row r="638" spans="1:10" ht="14.25" customHeight="1" x14ac:dyDescent="0.3">
      <c r="A638" s="212" t="s">
        <v>337</v>
      </c>
      <c r="B638" s="211"/>
      <c r="C638" s="211"/>
      <c r="D638" s="211"/>
      <c r="E638" s="210"/>
      <c r="F638" s="209">
        <v>43.29</v>
      </c>
      <c r="G638" s="212" t="s">
        <v>336</v>
      </c>
      <c r="H638" s="211"/>
      <c r="I638" s="210"/>
      <c r="J638" s="209">
        <v>234.89</v>
      </c>
    </row>
    <row r="639" spans="1:10" ht="14.25" customHeight="1" x14ac:dyDescent="0.3">
      <c r="A639" s="212" t="s">
        <v>335</v>
      </c>
      <c r="B639" s="211"/>
      <c r="C639" s="211"/>
      <c r="D639" s="211"/>
      <c r="E639" s="210"/>
      <c r="F639" s="209">
        <v>48.36</v>
      </c>
      <c r="G639" s="212" t="s">
        <v>334</v>
      </c>
      <c r="H639" s="211"/>
      <c r="I639" s="210"/>
      <c r="J639" s="209">
        <v>52.78</v>
      </c>
    </row>
    <row r="640" spans="1:10" ht="14.25" customHeight="1" x14ac:dyDescent="0.3">
      <c r="A640" s="212" t="s">
        <v>333</v>
      </c>
      <c r="B640" s="211"/>
      <c r="C640" s="211"/>
      <c r="D640" s="211"/>
      <c r="E640" s="210"/>
      <c r="F640" s="209">
        <v>91.65</v>
      </c>
      <c r="G640" s="212" t="s">
        <v>332</v>
      </c>
      <c r="H640" s="211"/>
      <c r="I640" s="210"/>
      <c r="J640" s="209">
        <v>287.67</v>
      </c>
    </row>
    <row r="641" spans="1:10" ht="14.25" customHeight="1" x14ac:dyDescent="0.3">
      <c r="A641" s="228" t="s">
        <v>182</v>
      </c>
      <c r="B641" s="228" t="s">
        <v>938</v>
      </c>
      <c r="C641" s="228" t="s">
        <v>1203</v>
      </c>
      <c r="D641" s="231" t="s">
        <v>1202</v>
      </c>
      <c r="E641" s="230"/>
      <c r="F641" s="230"/>
      <c r="G641" s="230"/>
      <c r="H641" s="230"/>
      <c r="I641" s="229"/>
      <c r="J641" s="228" t="s">
        <v>0</v>
      </c>
    </row>
    <row r="642" spans="1:10" ht="14.25" customHeight="1" x14ac:dyDescent="0.3">
      <c r="A642" s="224" t="s">
        <v>54</v>
      </c>
      <c r="B642" s="224" t="s">
        <v>55</v>
      </c>
      <c r="C642" s="224" t="s">
        <v>9</v>
      </c>
      <c r="D642" s="227" t="s">
        <v>10</v>
      </c>
      <c r="E642" s="226"/>
      <c r="F642" s="225"/>
      <c r="G642" s="224" t="s">
        <v>353</v>
      </c>
      <c r="H642" s="224" t="s">
        <v>352</v>
      </c>
      <c r="I642" s="223" t="s">
        <v>351</v>
      </c>
      <c r="J642" s="222" t="s">
        <v>56</v>
      </c>
    </row>
    <row r="643" spans="1:10" ht="22.8" customHeight="1" x14ac:dyDescent="0.3">
      <c r="A643" s="216" t="s">
        <v>346</v>
      </c>
      <c r="B643" s="216" t="s">
        <v>341</v>
      </c>
      <c r="C643" s="216" t="s">
        <v>1201</v>
      </c>
      <c r="D643" s="219" t="s">
        <v>1200</v>
      </c>
      <c r="E643" s="218"/>
      <c r="F643" s="217"/>
      <c r="G643" s="216" t="s">
        <v>0</v>
      </c>
      <c r="H643" s="215">
        <v>4</v>
      </c>
      <c r="I643" s="214">
        <v>0.41</v>
      </c>
      <c r="J643" s="213">
        <v>1.64</v>
      </c>
    </row>
    <row r="644" spans="1:10" ht="22.8" customHeight="1" x14ac:dyDescent="0.3">
      <c r="A644" s="216" t="s">
        <v>346</v>
      </c>
      <c r="B644" s="216" t="s">
        <v>341</v>
      </c>
      <c r="C644" s="216" t="s">
        <v>1199</v>
      </c>
      <c r="D644" s="219" t="s">
        <v>1198</v>
      </c>
      <c r="E644" s="218"/>
      <c r="F644" s="217"/>
      <c r="G644" s="216" t="s">
        <v>0</v>
      </c>
      <c r="H644" s="215">
        <v>1</v>
      </c>
      <c r="I644" s="214">
        <v>177.45</v>
      </c>
      <c r="J644" s="213">
        <v>177.45</v>
      </c>
    </row>
    <row r="645" spans="1:10" ht="14.25" customHeight="1" x14ac:dyDescent="0.3">
      <c r="A645" s="220" t="s">
        <v>342</v>
      </c>
      <c r="B645" s="216" t="s">
        <v>341</v>
      </c>
      <c r="C645" s="216" t="s">
        <v>575</v>
      </c>
      <c r="D645" s="219" t="s">
        <v>437</v>
      </c>
      <c r="E645" s="218"/>
      <c r="F645" s="217"/>
      <c r="G645" s="216" t="s">
        <v>338</v>
      </c>
      <c r="H645" s="215">
        <v>1.6888728</v>
      </c>
      <c r="I645" s="214">
        <v>22.16</v>
      </c>
      <c r="J645" s="213">
        <v>37.43</v>
      </c>
    </row>
    <row r="646" spans="1:10" ht="14.25" customHeight="1" x14ac:dyDescent="0.3">
      <c r="A646" s="220" t="s">
        <v>342</v>
      </c>
      <c r="B646" s="216" t="s">
        <v>341</v>
      </c>
      <c r="C646" s="216" t="s">
        <v>574</v>
      </c>
      <c r="D646" s="219" t="s">
        <v>429</v>
      </c>
      <c r="E646" s="218"/>
      <c r="F646" s="217"/>
      <c r="G646" s="216" t="s">
        <v>338</v>
      </c>
      <c r="H646" s="215">
        <v>1.6888728</v>
      </c>
      <c r="I646" s="214">
        <v>27.6</v>
      </c>
      <c r="J646" s="213">
        <v>46.61</v>
      </c>
    </row>
    <row r="647" spans="1:10" ht="14.25" customHeight="1" x14ac:dyDescent="0.3">
      <c r="A647" s="212" t="s">
        <v>337</v>
      </c>
      <c r="B647" s="211"/>
      <c r="C647" s="211"/>
      <c r="D647" s="211"/>
      <c r="E647" s="210"/>
      <c r="F647" s="209">
        <v>25.99</v>
      </c>
      <c r="G647" s="212" t="s">
        <v>336</v>
      </c>
      <c r="H647" s="211"/>
      <c r="I647" s="210"/>
      <c r="J647" s="209">
        <v>263.13</v>
      </c>
    </row>
    <row r="648" spans="1:10" ht="14.25" customHeight="1" x14ac:dyDescent="0.3">
      <c r="A648" s="212" t="s">
        <v>335</v>
      </c>
      <c r="B648" s="211"/>
      <c r="C648" s="211"/>
      <c r="D648" s="211"/>
      <c r="E648" s="210"/>
      <c r="F648" s="209">
        <v>29</v>
      </c>
      <c r="G648" s="212" t="s">
        <v>334</v>
      </c>
      <c r="H648" s="211"/>
      <c r="I648" s="210"/>
      <c r="J648" s="209">
        <v>59.13</v>
      </c>
    </row>
    <row r="649" spans="1:10" ht="14.25" customHeight="1" x14ac:dyDescent="0.3">
      <c r="A649" s="212" t="s">
        <v>333</v>
      </c>
      <c r="B649" s="211"/>
      <c r="C649" s="211"/>
      <c r="D649" s="211"/>
      <c r="E649" s="210"/>
      <c r="F649" s="209">
        <v>54.99</v>
      </c>
      <c r="G649" s="212" t="s">
        <v>332</v>
      </c>
      <c r="H649" s="211"/>
      <c r="I649" s="210"/>
      <c r="J649" s="209">
        <v>322.26</v>
      </c>
    </row>
    <row r="650" spans="1:10" ht="22.8" customHeight="1" x14ac:dyDescent="0.3">
      <c r="A650" s="228" t="s">
        <v>183</v>
      </c>
      <c r="B650" s="228" t="s">
        <v>938</v>
      </c>
      <c r="C650" s="228" t="s">
        <v>1197</v>
      </c>
      <c r="D650" s="231" t="s">
        <v>1196</v>
      </c>
      <c r="E650" s="230"/>
      <c r="F650" s="230"/>
      <c r="G650" s="230"/>
      <c r="H650" s="230"/>
      <c r="I650" s="229"/>
      <c r="J650" s="228" t="s">
        <v>0</v>
      </c>
    </row>
    <row r="651" spans="1:10" ht="14.25" customHeight="1" x14ac:dyDescent="0.3">
      <c r="A651" s="224" t="s">
        <v>54</v>
      </c>
      <c r="B651" s="224" t="s">
        <v>55</v>
      </c>
      <c r="C651" s="224" t="s">
        <v>9</v>
      </c>
      <c r="D651" s="227" t="s">
        <v>10</v>
      </c>
      <c r="E651" s="226"/>
      <c r="F651" s="225"/>
      <c r="G651" s="224" t="s">
        <v>353</v>
      </c>
      <c r="H651" s="224" t="s">
        <v>352</v>
      </c>
      <c r="I651" s="223" t="s">
        <v>351</v>
      </c>
      <c r="J651" s="222" t="s">
        <v>56</v>
      </c>
    </row>
    <row r="652" spans="1:10" ht="3.3" customHeight="1" x14ac:dyDescent="0.3"/>
    <row r="653" spans="1:10" ht="11.25" customHeight="1" x14ac:dyDescent="0.3">
      <c r="A653" s="208" t="s">
        <v>331</v>
      </c>
      <c r="B653" s="208"/>
      <c r="C653" s="208"/>
      <c r="D653" s="208"/>
      <c r="E653" s="208"/>
      <c r="F653" s="208"/>
      <c r="G653" s="208"/>
      <c r="H653" s="208"/>
      <c r="I653" s="208"/>
      <c r="J653" s="208"/>
    </row>
    <row r="654" spans="1:10" ht="11.25" customHeight="1" x14ac:dyDescent="0.3">
      <c r="A654" s="208" t="s">
        <v>330</v>
      </c>
      <c r="B654" s="208"/>
      <c r="C654" s="208"/>
      <c r="D654" s="208"/>
      <c r="E654" s="208"/>
      <c r="F654" s="208"/>
      <c r="G654" s="208"/>
      <c r="H654" s="208"/>
      <c r="I654" s="208"/>
      <c r="J654" s="208"/>
    </row>
    <row r="655" spans="1:10" ht="11.25" customHeight="1" x14ac:dyDescent="0.3">
      <c r="A655" s="208" t="s">
        <v>329</v>
      </c>
      <c r="B655" s="208"/>
      <c r="C655" s="208"/>
      <c r="D655" s="208"/>
      <c r="E655" s="208"/>
      <c r="F655" s="208"/>
      <c r="G655" s="208"/>
      <c r="H655" s="208"/>
      <c r="I655" s="208"/>
      <c r="J655" s="208"/>
    </row>
    <row r="656" spans="1:10" ht="70.95" customHeight="1" x14ac:dyDescent="0.3"/>
    <row r="657" spans="1:10" ht="14.25" customHeight="1" x14ac:dyDescent="0.3">
      <c r="A657" s="256" t="s">
        <v>395</v>
      </c>
      <c r="B657" s="255"/>
      <c r="C657" s="255"/>
      <c r="D657" s="255"/>
      <c r="E657" s="255"/>
      <c r="F657" s="255"/>
      <c r="G657" s="255"/>
      <c r="H657" s="255"/>
      <c r="I657" s="255"/>
      <c r="J657" s="254"/>
    </row>
    <row r="658" spans="1:10" ht="14.25" customHeight="1" x14ac:dyDescent="0.3">
      <c r="A658" s="253" t="s">
        <v>394</v>
      </c>
      <c r="B658" s="251" t="s">
        <v>57</v>
      </c>
      <c r="C658" s="250"/>
      <c r="D658" s="250"/>
      <c r="E658" s="250"/>
      <c r="F658" s="250"/>
      <c r="G658" s="250"/>
      <c r="H658" s="249"/>
      <c r="I658" s="233" t="s">
        <v>393</v>
      </c>
      <c r="J658" s="216" t="s">
        <v>1195</v>
      </c>
    </row>
    <row r="659" spans="1:10" ht="14.25" customHeight="1" x14ac:dyDescent="0.3">
      <c r="A659" s="253" t="s">
        <v>61</v>
      </c>
      <c r="B659" s="251" t="s">
        <v>65</v>
      </c>
      <c r="C659" s="250"/>
      <c r="D659" s="250"/>
      <c r="E659" s="250"/>
      <c r="F659" s="250"/>
      <c r="G659" s="250"/>
      <c r="H659" s="249"/>
      <c r="I659" s="233" t="s">
        <v>391</v>
      </c>
      <c r="J659" s="216" t="s">
        <v>390</v>
      </c>
    </row>
    <row r="660" spans="1:10" ht="14.25" customHeight="1" x14ac:dyDescent="0.3">
      <c r="A660" s="252" t="s">
        <v>389</v>
      </c>
      <c r="B660" s="251" t="s">
        <v>209</v>
      </c>
      <c r="C660" s="250"/>
      <c r="D660" s="250"/>
      <c r="E660" s="250"/>
      <c r="F660" s="250"/>
      <c r="G660" s="250"/>
      <c r="H660" s="249"/>
      <c r="I660" s="240" t="s">
        <v>388</v>
      </c>
      <c r="J660" s="239"/>
    </row>
    <row r="661" spans="1:10" ht="14.25" customHeight="1" x14ac:dyDescent="0.3">
      <c r="A661" s="248" t="s">
        <v>387</v>
      </c>
      <c r="B661" s="247" t="s">
        <v>386</v>
      </c>
      <c r="C661" s="246"/>
      <c r="D661" s="246"/>
      <c r="E661" s="246"/>
      <c r="F661" s="246"/>
      <c r="G661" s="246"/>
      <c r="H661" s="245"/>
      <c r="I661" s="233" t="s">
        <v>385</v>
      </c>
      <c r="J661" s="216" t="s">
        <v>384</v>
      </c>
    </row>
    <row r="662" spans="1:10" ht="14.25" customHeight="1" x14ac:dyDescent="0.3">
      <c r="A662" s="238"/>
      <c r="B662" s="243"/>
      <c r="C662" s="242"/>
      <c r="D662" s="242"/>
      <c r="E662" s="242"/>
      <c r="F662" s="242"/>
      <c r="G662" s="242"/>
      <c r="H662" s="241"/>
      <c r="I662" s="244" t="s">
        <v>383</v>
      </c>
      <c r="J662" s="216" t="s">
        <v>382</v>
      </c>
    </row>
    <row r="663" spans="1:10" ht="14.25" customHeight="1" x14ac:dyDescent="0.3">
      <c r="A663" s="238"/>
      <c r="B663" s="243"/>
      <c r="C663" s="242"/>
      <c r="D663" s="242"/>
      <c r="E663" s="242"/>
      <c r="F663" s="242"/>
      <c r="G663" s="242"/>
      <c r="H663" s="241"/>
      <c r="I663" s="240" t="s">
        <v>7</v>
      </c>
      <c r="J663" s="239"/>
    </row>
    <row r="664" spans="1:10" ht="14.25" customHeight="1" x14ac:dyDescent="0.3">
      <c r="A664" s="238"/>
      <c r="B664" s="237"/>
      <c r="C664" s="236"/>
      <c r="D664" s="236"/>
      <c r="E664" s="236"/>
      <c r="F664" s="236"/>
      <c r="G664" s="236"/>
      <c r="H664" s="235"/>
      <c r="I664" s="233" t="s">
        <v>381</v>
      </c>
      <c r="J664" s="216" t="s">
        <v>380</v>
      </c>
    </row>
    <row r="665" spans="1:10" ht="14.25" customHeight="1" x14ac:dyDescent="0.3">
      <c r="A665" s="234"/>
      <c r="B665" s="219" t="s">
        <v>378</v>
      </c>
      <c r="C665" s="218"/>
      <c r="D665" s="217"/>
      <c r="E665" s="219" t="s">
        <v>320</v>
      </c>
      <c r="F665" s="218"/>
      <c r="G665" s="218"/>
      <c r="H665" s="217"/>
      <c r="I665" s="233" t="s">
        <v>379</v>
      </c>
      <c r="J665" s="216" t="s">
        <v>378</v>
      </c>
    </row>
    <row r="666" spans="1:10" ht="14.25" customHeight="1" x14ac:dyDescent="0.3">
      <c r="A666" s="233" t="s">
        <v>377</v>
      </c>
      <c r="B666" s="219" t="s">
        <v>376</v>
      </c>
      <c r="C666" s="218"/>
      <c r="D666" s="218"/>
      <c r="E666" s="218"/>
      <c r="F666" s="218"/>
      <c r="G666" s="218"/>
      <c r="H666" s="218"/>
      <c r="I666" s="218"/>
      <c r="J666" s="217"/>
    </row>
    <row r="667" spans="1:10" ht="22.8" customHeight="1" x14ac:dyDescent="0.3">
      <c r="A667" s="216" t="s">
        <v>346</v>
      </c>
      <c r="B667" s="216" t="s">
        <v>1179</v>
      </c>
      <c r="C667" s="216" t="s">
        <v>1194</v>
      </c>
      <c r="D667" s="219" t="s">
        <v>1193</v>
      </c>
      <c r="E667" s="218"/>
      <c r="F667" s="217"/>
      <c r="G667" s="216" t="s">
        <v>0</v>
      </c>
      <c r="H667" s="215">
        <v>1</v>
      </c>
      <c r="I667" s="214">
        <v>400</v>
      </c>
      <c r="J667" s="213">
        <v>400</v>
      </c>
    </row>
    <row r="668" spans="1:10" ht="22.8" customHeight="1" x14ac:dyDescent="0.3">
      <c r="A668" s="220" t="s">
        <v>342</v>
      </c>
      <c r="B668" s="216" t="s">
        <v>341</v>
      </c>
      <c r="C668" s="216" t="s">
        <v>355</v>
      </c>
      <c r="D668" s="219" t="s">
        <v>354</v>
      </c>
      <c r="E668" s="218"/>
      <c r="F668" s="217"/>
      <c r="G668" s="216" t="s">
        <v>217</v>
      </c>
      <c r="H668" s="215">
        <v>1.4E-2</v>
      </c>
      <c r="I668" s="214">
        <v>898.5</v>
      </c>
      <c r="J668" s="213">
        <v>12.58</v>
      </c>
    </row>
    <row r="669" spans="1:10" ht="14.25" customHeight="1" x14ac:dyDescent="0.3">
      <c r="A669" s="220" t="s">
        <v>342</v>
      </c>
      <c r="B669" s="216" t="s">
        <v>341</v>
      </c>
      <c r="C669" s="216" t="s">
        <v>575</v>
      </c>
      <c r="D669" s="219" t="s">
        <v>437</v>
      </c>
      <c r="E669" s="218"/>
      <c r="F669" s="217"/>
      <c r="G669" s="216" t="s">
        <v>338</v>
      </c>
      <c r="H669" s="215">
        <v>1.8000951000000001</v>
      </c>
      <c r="I669" s="214">
        <v>22.16</v>
      </c>
      <c r="J669" s="213">
        <v>39.89</v>
      </c>
    </row>
    <row r="670" spans="1:10" ht="14.25" customHeight="1" x14ac:dyDescent="0.3">
      <c r="A670" s="220" t="s">
        <v>342</v>
      </c>
      <c r="B670" s="216" t="s">
        <v>341</v>
      </c>
      <c r="C670" s="216" t="s">
        <v>574</v>
      </c>
      <c r="D670" s="219" t="s">
        <v>429</v>
      </c>
      <c r="E670" s="218"/>
      <c r="F670" s="217"/>
      <c r="G670" s="216" t="s">
        <v>338</v>
      </c>
      <c r="H670" s="215">
        <v>1.8000951000000001</v>
      </c>
      <c r="I670" s="214">
        <v>27.6</v>
      </c>
      <c r="J670" s="213">
        <v>49.68</v>
      </c>
    </row>
    <row r="671" spans="1:10" ht="14.25" customHeight="1" x14ac:dyDescent="0.3">
      <c r="A671" s="212" t="s">
        <v>337</v>
      </c>
      <c r="B671" s="211"/>
      <c r="C671" s="211"/>
      <c r="D671" s="211"/>
      <c r="E671" s="210"/>
      <c r="F671" s="209">
        <v>28.7</v>
      </c>
      <c r="G671" s="212" t="s">
        <v>336</v>
      </c>
      <c r="H671" s="211"/>
      <c r="I671" s="210"/>
      <c r="J671" s="209">
        <v>502.15</v>
      </c>
    </row>
    <row r="672" spans="1:10" ht="14.25" customHeight="1" x14ac:dyDescent="0.3">
      <c r="A672" s="212" t="s">
        <v>335</v>
      </c>
      <c r="B672" s="211"/>
      <c r="C672" s="211"/>
      <c r="D672" s="211"/>
      <c r="E672" s="210"/>
      <c r="F672" s="209">
        <v>32.04</v>
      </c>
      <c r="G672" s="212" t="s">
        <v>334</v>
      </c>
      <c r="H672" s="211"/>
      <c r="I672" s="210"/>
      <c r="J672" s="209">
        <v>112.83</v>
      </c>
    </row>
    <row r="673" spans="1:10" ht="14.25" customHeight="1" x14ac:dyDescent="0.3">
      <c r="A673" s="212" t="s">
        <v>333</v>
      </c>
      <c r="B673" s="211"/>
      <c r="C673" s="211"/>
      <c r="D673" s="211"/>
      <c r="E673" s="210"/>
      <c r="F673" s="209">
        <v>60.74</v>
      </c>
      <c r="G673" s="212" t="s">
        <v>332</v>
      </c>
      <c r="H673" s="211"/>
      <c r="I673" s="210"/>
      <c r="J673" s="209">
        <v>614.98</v>
      </c>
    </row>
    <row r="674" spans="1:10" ht="14.25" customHeight="1" x14ac:dyDescent="0.3">
      <c r="A674" s="228" t="s">
        <v>244</v>
      </c>
      <c r="B674" s="228" t="s">
        <v>341</v>
      </c>
      <c r="C674" s="228" t="s">
        <v>1192</v>
      </c>
      <c r="D674" s="231" t="s">
        <v>187</v>
      </c>
      <c r="E674" s="230"/>
      <c r="F674" s="230"/>
      <c r="G674" s="230"/>
      <c r="H674" s="230"/>
      <c r="I674" s="229"/>
      <c r="J674" s="228" t="s">
        <v>0</v>
      </c>
    </row>
    <row r="675" spans="1:10" ht="14.25" customHeight="1" x14ac:dyDescent="0.3">
      <c r="A675" s="224" t="s">
        <v>54</v>
      </c>
      <c r="B675" s="224" t="s">
        <v>55</v>
      </c>
      <c r="C675" s="224" t="s">
        <v>9</v>
      </c>
      <c r="D675" s="227" t="s">
        <v>10</v>
      </c>
      <c r="E675" s="226"/>
      <c r="F675" s="225"/>
      <c r="G675" s="224" t="s">
        <v>353</v>
      </c>
      <c r="H675" s="224" t="s">
        <v>352</v>
      </c>
      <c r="I675" s="223" t="s">
        <v>351</v>
      </c>
      <c r="J675" s="222" t="s">
        <v>56</v>
      </c>
    </row>
    <row r="676" spans="1:10" ht="22.8" customHeight="1" x14ac:dyDescent="0.3">
      <c r="A676" s="216" t="s">
        <v>346</v>
      </c>
      <c r="B676" s="216" t="s">
        <v>341</v>
      </c>
      <c r="C676" s="216" t="s">
        <v>1190</v>
      </c>
      <c r="D676" s="219" t="s">
        <v>1189</v>
      </c>
      <c r="E676" s="218"/>
      <c r="F676" s="217"/>
      <c r="G676" s="216" t="s">
        <v>0</v>
      </c>
      <c r="H676" s="215">
        <v>2</v>
      </c>
      <c r="I676" s="214">
        <v>0.9</v>
      </c>
      <c r="J676" s="213">
        <v>1.8</v>
      </c>
    </row>
    <row r="677" spans="1:10" ht="14.25" customHeight="1" x14ac:dyDescent="0.3">
      <c r="A677" s="216" t="s">
        <v>346</v>
      </c>
      <c r="B677" s="216" t="s">
        <v>341</v>
      </c>
      <c r="C677" s="216" t="s">
        <v>1188</v>
      </c>
      <c r="D677" s="219" t="s">
        <v>1187</v>
      </c>
      <c r="E677" s="218"/>
      <c r="F677" s="217"/>
      <c r="G677" s="216" t="s">
        <v>0</v>
      </c>
      <c r="H677" s="215">
        <v>1</v>
      </c>
      <c r="I677" s="214">
        <v>50.9</v>
      </c>
      <c r="J677" s="213">
        <v>50.9</v>
      </c>
    </row>
    <row r="678" spans="1:10" ht="14.25" customHeight="1" x14ac:dyDescent="0.3">
      <c r="A678" s="220" t="s">
        <v>342</v>
      </c>
      <c r="B678" s="216" t="s">
        <v>341</v>
      </c>
      <c r="C678" s="216" t="s">
        <v>575</v>
      </c>
      <c r="D678" s="219" t="s">
        <v>437</v>
      </c>
      <c r="E678" s="218"/>
      <c r="F678" s="217"/>
      <c r="G678" s="216" t="s">
        <v>338</v>
      </c>
      <c r="H678" s="215">
        <v>0.13666739999999999</v>
      </c>
      <c r="I678" s="214">
        <v>22.16</v>
      </c>
      <c r="J678" s="213">
        <v>3.03</v>
      </c>
    </row>
    <row r="679" spans="1:10" ht="14.25" customHeight="1" x14ac:dyDescent="0.3">
      <c r="A679" s="220" t="s">
        <v>342</v>
      </c>
      <c r="B679" s="216" t="s">
        <v>341</v>
      </c>
      <c r="C679" s="216" t="s">
        <v>574</v>
      </c>
      <c r="D679" s="219" t="s">
        <v>429</v>
      </c>
      <c r="E679" s="218"/>
      <c r="F679" s="217"/>
      <c r="G679" s="216" t="s">
        <v>338</v>
      </c>
      <c r="H679" s="215">
        <v>0.13666739999999999</v>
      </c>
      <c r="I679" s="214">
        <v>27.6</v>
      </c>
      <c r="J679" s="213">
        <v>3.77</v>
      </c>
    </row>
    <row r="680" spans="1:10" ht="14.25" customHeight="1" x14ac:dyDescent="0.3">
      <c r="A680" s="212" t="s">
        <v>337</v>
      </c>
      <c r="B680" s="211"/>
      <c r="C680" s="211"/>
      <c r="D680" s="211"/>
      <c r="E680" s="210"/>
      <c r="F680" s="209">
        <v>2.1</v>
      </c>
      <c r="G680" s="212" t="s">
        <v>336</v>
      </c>
      <c r="H680" s="211"/>
      <c r="I680" s="210"/>
      <c r="J680" s="209">
        <v>59.5</v>
      </c>
    </row>
    <row r="681" spans="1:10" ht="14.25" customHeight="1" x14ac:dyDescent="0.3">
      <c r="A681" s="212" t="s">
        <v>335</v>
      </c>
      <c r="B681" s="211"/>
      <c r="C681" s="211"/>
      <c r="D681" s="211"/>
      <c r="E681" s="210"/>
      <c r="F681" s="209">
        <v>2.35</v>
      </c>
      <c r="G681" s="212" t="s">
        <v>334</v>
      </c>
      <c r="H681" s="211"/>
      <c r="I681" s="210"/>
      <c r="J681" s="209">
        <v>13.37</v>
      </c>
    </row>
    <row r="682" spans="1:10" ht="14.25" customHeight="1" x14ac:dyDescent="0.3">
      <c r="A682" s="212" t="s">
        <v>333</v>
      </c>
      <c r="B682" s="211"/>
      <c r="C682" s="211"/>
      <c r="D682" s="211"/>
      <c r="E682" s="210"/>
      <c r="F682" s="209">
        <v>4.45</v>
      </c>
      <c r="G682" s="212" t="s">
        <v>332</v>
      </c>
      <c r="H682" s="211"/>
      <c r="I682" s="210"/>
      <c r="J682" s="209">
        <v>72.87</v>
      </c>
    </row>
    <row r="683" spans="1:10" ht="14.25" customHeight="1" x14ac:dyDescent="0.3">
      <c r="A683" s="228" t="s">
        <v>245</v>
      </c>
      <c r="B683" s="228" t="s">
        <v>341</v>
      </c>
      <c r="C683" s="228" t="s">
        <v>1191</v>
      </c>
      <c r="D683" s="231" t="s">
        <v>4</v>
      </c>
      <c r="E683" s="230"/>
      <c r="F683" s="230"/>
      <c r="G683" s="230"/>
      <c r="H683" s="230"/>
      <c r="I683" s="229"/>
      <c r="J683" s="228" t="s">
        <v>0</v>
      </c>
    </row>
    <row r="684" spans="1:10" ht="14.25" customHeight="1" x14ac:dyDescent="0.3">
      <c r="A684" s="224" t="s">
        <v>54</v>
      </c>
      <c r="B684" s="224" t="s">
        <v>55</v>
      </c>
      <c r="C684" s="224" t="s">
        <v>9</v>
      </c>
      <c r="D684" s="227" t="s">
        <v>10</v>
      </c>
      <c r="E684" s="226"/>
      <c r="F684" s="225"/>
      <c r="G684" s="224" t="s">
        <v>353</v>
      </c>
      <c r="H684" s="224" t="s">
        <v>352</v>
      </c>
      <c r="I684" s="223" t="s">
        <v>351</v>
      </c>
      <c r="J684" s="222" t="s">
        <v>56</v>
      </c>
    </row>
    <row r="685" spans="1:10" ht="22.8" customHeight="1" x14ac:dyDescent="0.3">
      <c r="A685" s="216" t="s">
        <v>346</v>
      </c>
      <c r="B685" s="216" t="s">
        <v>341</v>
      </c>
      <c r="C685" s="216" t="s">
        <v>1190</v>
      </c>
      <c r="D685" s="219" t="s">
        <v>1189</v>
      </c>
      <c r="E685" s="218"/>
      <c r="F685" s="217"/>
      <c r="G685" s="216" t="s">
        <v>0</v>
      </c>
      <c r="H685" s="215">
        <v>2</v>
      </c>
      <c r="I685" s="214">
        <v>0.9</v>
      </c>
      <c r="J685" s="213">
        <v>1.8</v>
      </c>
    </row>
    <row r="686" spans="1:10" ht="14.25" customHeight="1" x14ac:dyDescent="0.3">
      <c r="A686" s="216" t="s">
        <v>346</v>
      </c>
      <c r="B686" s="216" t="s">
        <v>341</v>
      </c>
      <c r="C686" s="216" t="s">
        <v>1188</v>
      </c>
      <c r="D686" s="219" t="s">
        <v>1187</v>
      </c>
      <c r="E686" s="218"/>
      <c r="F686" s="217"/>
      <c r="G686" s="216" t="s">
        <v>0</v>
      </c>
      <c r="H686" s="215">
        <v>1</v>
      </c>
      <c r="I686" s="214">
        <v>50.9</v>
      </c>
      <c r="J686" s="213">
        <v>50.9</v>
      </c>
    </row>
    <row r="687" spans="1:10" ht="14.25" customHeight="1" x14ac:dyDescent="0.3">
      <c r="A687" s="220" t="s">
        <v>342</v>
      </c>
      <c r="B687" s="216" t="s">
        <v>341</v>
      </c>
      <c r="C687" s="216" t="s">
        <v>575</v>
      </c>
      <c r="D687" s="219" t="s">
        <v>437</v>
      </c>
      <c r="E687" s="218"/>
      <c r="F687" s="217"/>
      <c r="G687" s="216" t="s">
        <v>338</v>
      </c>
      <c r="H687" s="215">
        <v>0.16107089999999999</v>
      </c>
      <c r="I687" s="214">
        <v>22.16</v>
      </c>
      <c r="J687" s="213">
        <v>3.57</v>
      </c>
    </row>
    <row r="688" spans="1:10" ht="14.25" customHeight="1" x14ac:dyDescent="0.3">
      <c r="A688" s="220" t="s">
        <v>342</v>
      </c>
      <c r="B688" s="216" t="s">
        <v>341</v>
      </c>
      <c r="C688" s="216" t="s">
        <v>574</v>
      </c>
      <c r="D688" s="219" t="s">
        <v>429</v>
      </c>
      <c r="E688" s="218"/>
      <c r="F688" s="217"/>
      <c r="G688" s="216" t="s">
        <v>338</v>
      </c>
      <c r="H688" s="215">
        <v>0.16107089999999999</v>
      </c>
      <c r="I688" s="214">
        <v>27.6</v>
      </c>
      <c r="J688" s="213">
        <v>4.45</v>
      </c>
    </row>
    <row r="689" spans="1:10" ht="14.25" customHeight="1" x14ac:dyDescent="0.3">
      <c r="A689" s="212" t="s">
        <v>337</v>
      </c>
      <c r="B689" s="211"/>
      <c r="C689" s="211"/>
      <c r="D689" s="211"/>
      <c r="E689" s="210"/>
      <c r="F689" s="209">
        <v>2.48</v>
      </c>
      <c r="G689" s="212" t="s">
        <v>336</v>
      </c>
      <c r="H689" s="211"/>
      <c r="I689" s="210"/>
      <c r="J689" s="209">
        <v>60.72</v>
      </c>
    </row>
    <row r="690" spans="1:10" ht="14.25" customHeight="1" x14ac:dyDescent="0.3">
      <c r="A690" s="212" t="s">
        <v>335</v>
      </c>
      <c r="B690" s="211"/>
      <c r="C690" s="211"/>
      <c r="D690" s="211"/>
      <c r="E690" s="210"/>
      <c r="F690" s="209">
        <v>2.77</v>
      </c>
      <c r="G690" s="212" t="s">
        <v>334</v>
      </c>
      <c r="H690" s="211"/>
      <c r="I690" s="210"/>
      <c r="J690" s="209">
        <v>13.64</v>
      </c>
    </row>
    <row r="691" spans="1:10" ht="14.25" customHeight="1" x14ac:dyDescent="0.3">
      <c r="A691" s="212" t="s">
        <v>333</v>
      </c>
      <c r="B691" s="211"/>
      <c r="C691" s="211"/>
      <c r="D691" s="211"/>
      <c r="E691" s="210"/>
      <c r="F691" s="209">
        <v>5.25</v>
      </c>
      <c r="G691" s="212" t="s">
        <v>332</v>
      </c>
      <c r="H691" s="211"/>
      <c r="I691" s="210"/>
      <c r="J691" s="209">
        <v>74.36</v>
      </c>
    </row>
    <row r="692" spans="1:10" ht="14.25" customHeight="1" x14ac:dyDescent="0.3">
      <c r="A692" s="228" t="s">
        <v>246</v>
      </c>
      <c r="B692" s="228" t="s">
        <v>341</v>
      </c>
      <c r="C692" s="228" t="s">
        <v>1186</v>
      </c>
      <c r="D692" s="231" t="s">
        <v>188</v>
      </c>
      <c r="E692" s="230"/>
      <c r="F692" s="230"/>
      <c r="G692" s="230"/>
      <c r="H692" s="230"/>
      <c r="I692" s="229"/>
      <c r="J692" s="228" t="s">
        <v>0</v>
      </c>
    </row>
    <row r="693" spans="1:10" ht="14.25" customHeight="1" x14ac:dyDescent="0.3">
      <c r="A693" s="224" t="s">
        <v>54</v>
      </c>
      <c r="B693" s="224" t="s">
        <v>55</v>
      </c>
      <c r="C693" s="224" t="s">
        <v>9</v>
      </c>
      <c r="D693" s="227" t="s">
        <v>10</v>
      </c>
      <c r="E693" s="226"/>
      <c r="F693" s="225"/>
      <c r="G693" s="224" t="s">
        <v>353</v>
      </c>
      <c r="H693" s="224" t="s">
        <v>352</v>
      </c>
      <c r="I693" s="223" t="s">
        <v>351</v>
      </c>
      <c r="J693" s="222" t="s">
        <v>56</v>
      </c>
    </row>
    <row r="694" spans="1:10" ht="22.8" customHeight="1" x14ac:dyDescent="0.3">
      <c r="A694" s="216" t="s">
        <v>346</v>
      </c>
      <c r="B694" s="216" t="s">
        <v>341</v>
      </c>
      <c r="C694" s="216" t="s">
        <v>1185</v>
      </c>
      <c r="D694" s="219" t="s">
        <v>1184</v>
      </c>
      <c r="E694" s="218"/>
      <c r="F694" s="217"/>
      <c r="G694" s="216" t="s">
        <v>0</v>
      </c>
      <c r="H694" s="215">
        <v>2</v>
      </c>
      <c r="I694" s="214">
        <v>1.5</v>
      </c>
      <c r="J694" s="213">
        <v>3</v>
      </c>
    </row>
    <row r="695" spans="1:10" ht="14.25" customHeight="1" x14ac:dyDescent="0.3">
      <c r="A695" s="216" t="s">
        <v>346</v>
      </c>
      <c r="B695" s="216" t="s">
        <v>341</v>
      </c>
      <c r="C695" s="216" t="s">
        <v>1183</v>
      </c>
      <c r="D695" s="219" t="s">
        <v>1182</v>
      </c>
      <c r="E695" s="218"/>
      <c r="F695" s="217"/>
      <c r="G695" s="216" t="s">
        <v>0</v>
      </c>
      <c r="H695" s="215">
        <v>1</v>
      </c>
      <c r="I695" s="214">
        <v>50.11</v>
      </c>
      <c r="J695" s="213">
        <v>50.11</v>
      </c>
    </row>
    <row r="696" spans="1:10" ht="14.25" customHeight="1" x14ac:dyDescent="0.3">
      <c r="A696" s="220" t="s">
        <v>342</v>
      </c>
      <c r="B696" s="216" t="s">
        <v>341</v>
      </c>
      <c r="C696" s="216" t="s">
        <v>575</v>
      </c>
      <c r="D696" s="219" t="s">
        <v>437</v>
      </c>
      <c r="E696" s="218"/>
      <c r="F696" s="217"/>
      <c r="G696" s="216" t="s">
        <v>338</v>
      </c>
      <c r="H696" s="215">
        <v>0.33402150000000003</v>
      </c>
      <c r="I696" s="214">
        <v>22.16</v>
      </c>
      <c r="J696" s="213">
        <v>7.4</v>
      </c>
    </row>
    <row r="697" spans="1:10" ht="14.25" customHeight="1" x14ac:dyDescent="0.3">
      <c r="A697" s="220" t="s">
        <v>342</v>
      </c>
      <c r="B697" s="216" t="s">
        <v>341</v>
      </c>
      <c r="C697" s="216" t="s">
        <v>574</v>
      </c>
      <c r="D697" s="219" t="s">
        <v>429</v>
      </c>
      <c r="E697" s="218"/>
      <c r="F697" s="217"/>
      <c r="G697" s="216" t="s">
        <v>338</v>
      </c>
      <c r="H697" s="215">
        <v>0.33402150000000003</v>
      </c>
      <c r="I697" s="214">
        <v>27.6</v>
      </c>
      <c r="J697" s="213">
        <v>9.2200000000000006</v>
      </c>
    </row>
    <row r="698" spans="1:10" ht="14.25" customHeight="1" x14ac:dyDescent="0.3">
      <c r="A698" s="212" t="s">
        <v>337</v>
      </c>
      <c r="B698" s="211"/>
      <c r="C698" s="211"/>
      <c r="D698" s="211"/>
      <c r="E698" s="210"/>
      <c r="F698" s="209">
        <v>5.14</v>
      </c>
      <c r="G698" s="212" t="s">
        <v>336</v>
      </c>
      <c r="H698" s="211"/>
      <c r="I698" s="210"/>
      <c r="J698" s="209">
        <v>69.73</v>
      </c>
    </row>
    <row r="699" spans="1:10" ht="14.25" customHeight="1" x14ac:dyDescent="0.3">
      <c r="A699" s="212" t="s">
        <v>335</v>
      </c>
      <c r="B699" s="211"/>
      <c r="C699" s="211"/>
      <c r="D699" s="211"/>
      <c r="E699" s="210"/>
      <c r="F699" s="209">
        <v>5.73</v>
      </c>
      <c r="G699" s="212" t="s">
        <v>334</v>
      </c>
      <c r="H699" s="211"/>
      <c r="I699" s="210"/>
      <c r="J699" s="209">
        <v>15.67</v>
      </c>
    </row>
    <row r="700" spans="1:10" ht="14.25" customHeight="1" x14ac:dyDescent="0.3">
      <c r="A700" s="212" t="s">
        <v>333</v>
      </c>
      <c r="B700" s="211"/>
      <c r="C700" s="211"/>
      <c r="D700" s="211"/>
      <c r="E700" s="210"/>
      <c r="F700" s="209">
        <v>10.87</v>
      </c>
      <c r="G700" s="212" t="s">
        <v>332</v>
      </c>
      <c r="H700" s="211"/>
      <c r="I700" s="210"/>
      <c r="J700" s="209">
        <v>85.4</v>
      </c>
    </row>
    <row r="701" spans="1:10" ht="14.25" customHeight="1" x14ac:dyDescent="0.3">
      <c r="A701" s="228" t="s">
        <v>247</v>
      </c>
      <c r="B701" s="228" t="s">
        <v>938</v>
      </c>
      <c r="C701" s="228" t="s">
        <v>1181</v>
      </c>
      <c r="D701" s="231" t="s">
        <v>1180</v>
      </c>
      <c r="E701" s="230"/>
      <c r="F701" s="230"/>
      <c r="G701" s="230"/>
      <c r="H701" s="230"/>
      <c r="I701" s="229"/>
      <c r="J701" s="228" t="s">
        <v>0</v>
      </c>
    </row>
    <row r="702" spans="1:10" ht="14.25" customHeight="1" x14ac:dyDescent="0.3">
      <c r="A702" s="224" t="s">
        <v>54</v>
      </c>
      <c r="B702" s="224" t="s">
        <v>55</v>
      </c>
      <c r="C702" s="224" t="s">
        <v>9</v>
      </c>
      <c r="D702" s="227" t="s">
        <v>10</v>
      </c>
      <c r="E702" s="226"/>
      <c r="F702" s="225"/>
      <c r="G702" s="224" t="s">
        <v>353</v>
      </c>
      <c r="H702" s="224" t="s">
        <v>352</v>
      </c>
      <c r="I702" s="223" t="s">
        <v>351</v>
      </c>
      <c r="J702" s="222" t="s">
        <v>56</v>
      </c>
    </row>
    <row r="703" spans="1:10" ht="14.25" customHeight="1" x14ac:dyDescent="0.3">
      <c r="A703" s="216" t="s">
        <v>346</v>
      </c>
      <c r="B703" s="216" t="s">
        <v>1179</v>
      </c>
      <c r="C703" s="216" t="s">
        <v>1178</v>
      </c>
      <c r="D703" s="219" t="s">
        <v>1177</v>
      </c>
      <c r="E703" s="218"/>
      <c r="F703" s="217"/>
      <c r="G703" s="216" t="s">
        <v>0</v>
      </c>
      <c r="H703" s="215">
        <v>1</v>
      </c>
      <c r="I703" s="214">
        <v>200</v>
      </c>
      <c r="J703" s="213">
        <v>200</v>
      </c>
    </row>
    <row r="704" spans="1:10" ht="14.25" customHeight="1" x14ac:dyDescent="0.3">
      <c r="A704" s="220" t="s">
        <v>342</v>
      </c>
      <c r="B704" s="216" t="s">
        <v>341</v>
      </c>
      <c r="C704" s="216" t="s">
        <v>575</v>
      </c>
      <c r="D704" s="219" t="s">
        <v>437</v>
      </c>
      <c r="E704" s="218"/>
      <c r="F704" s="217"/>
      <c r="G704" s="216" t="s">
        <v>338</v>
      </c>
      <c r="H704" s="215">
        <v>2.1626736000000002</v>
      </c>
      <c r="I704" s="214">
        <v>22.16</v>
      </c>
      <c r="J704" s="213">
        <v>47.92</v>
      </c>
    </row>
    <row r="705" spans="1:10" ht="14.25" customHeight="1" x14ac:dyDescent="0.3">
      <c r="A705" s="220" t="s">
        <v>342</v>
      </c>
      <c r="B705" s="216" t="s">
        <v>341</v>
      </c>
      <c r="C705" s="216" t="s">
        <v>574</v>
      </c>
      <c r="D705" s="219" t="s">
        <v>429</v>
      </c>
      <c r="E705" s="218"/>
      <c r="F705" s="217"/>
      <c r="G705" s="216" t="s">
        <v>338</v>
      </c>
      <c r="H705" s="215">
        <v>2.1626736000000002</v>
      </c>
      <c r="I705" s="214">
        <v>27.6</v>
      </c>
      <c r="J705" s="213">
        <v>59.69</v>
      </c>
    </row>
    <row r="706" spans="1:10" ht="14.25" customHeight="1" x14ac:dyDescent="0.3">
      <c r="A706" s="212" t="s">
        <v>337</v>
      </c>
      <c r="B706" s="211"/>
      <c r="C706" s="211"/>
      <c r="D706" s="211"/>
      <c r="E706" s="210"/>
      <c r="F706" s="209">
        <v>33.28</v>
      </c>
      <c r="G706" s="212" t="s">
        <v>336</v>
      </c>
      <c r="H706" s="211"/>
      <c r="I706" s="210"/>
      <c r="J706" s="209">
        <v>307.61</v>
      </c>
    </row>
    <row r="707" spans="1:10" ht="14.25" customHeight="1" x14ac:dyDescent="0.3">
      <c r="A707" s="212" t="s">
        <v>335</v>
      </c>
      <c r="B707" s="211"/>
      <c r="C707" s="211"/>
      <c r="D707" s="211"/>
      <c r="E707" s="210"/>
      <c r="F707" s="209">
        <v>37.130000000000003</v>
      </c>
      <c r="G707" s="212" t="s">
        <v>334</v>
      </c>
      <c r="H707" s="211"/>
      <c r="I707" s="210"/>
      <c r="J707" s="209">
        <v>69.12</v>
      </c>
    </row>
    <row r="708" spans="1:10" ht="14.25" customHeight="1" x14ac:dyDescent="0.3">
      <c r="A708" s="212" t="s">
        <v>333</v>
      </c>
      <c r="B708" s="211"/>
      <c r="C708" s="211"/>
      <c r="D708" s="211"/>
      <c r="E708" s="210"/>
      <c r="F708" s="209">
        <v>70.41</v>
      </c>
      <c r="G708" s="212" t="s">
        <v>332</v>
      </c>
      <c r="H708" s="211"/>
      <c r="I708" s="210"/>
      <c r="J708" s="209">
        <v>376.73</v>
      </c>
    </row>
    <row r="709" spans="1:10" ht="14.25" customHeight="1" x14ac:dyDescent="0.3">
      <c r="A709" s="228" t="s">
        <v>248</v>
      </c>
      <c r="B709" s="228" t="s">
        <v>357</v>
      </c>
      <c r="C709" s="228" t="s">
        <v>1176</v>
      </c>
      <c r="D709" s="231" t="s">
        <v>317</v>
      </c>
      <c r="E709" s="230"/>
      <c r="F709" s="230"/>
      <c r="G709" s="230"/>
      <c r="H709" s="230"/>
      <c r="I709" s="229"/>
      <c r="J709" s="228" t="s">
        <v>2</v>
      </c>
    </row>
    <row r="710" spans="1:10" ht="14.25" customHeight="1" x14ac:dyDescent="0.3">
      <c r="A710" s="224" t="s">
        <v>54</v>
      </c>
      <c r="B710" s="224" t="s">
        <v>55</v>
      </c>
      <c r="C710" s="224" t="s">
        <v>9</v>
      </c>
      <c r="D710" s="227" t="s">
        <v>10</v>
      </c>
      <c r="E710" s="226"/>
      <c r="F710" s="225"/>
      <c r="G710" s="224" t="s">
        <v>353</v>
      </c>
      <c r="H710" s="224" t="s">
        <v>352</v>
      </c>
      <c r="I710" s="223" t="s">
        <v>351</v>
      </c>
      <c r="J710" s="222" t="s">
        <v>56</v>
      </c>
    </row>
    <row r="711" spans="1:10" ht="14.25" customHeight="1" x14ac:dyDescent="0.3">
      <c r="A711" s="216" t="s">
        <v>346</v>
      </c>
      <c r="B711" s="216" t="s">
        <v>357</v>
      </c>
      <c r="C711" s="216" t="s">
        <v>1175</v>
      </c>
      <c r="D711" s="219" t="s">
        <v>1174</v>
      </c>
      <c r="E711" s="218"/>
      <c r="F711" s="217"/>
      <c r="G711" s="216" t="s">
        <v>0</v>
      </c>
      <c r="H711" s="215">
        <v>1</v>
      </c>
      <c r="I711" s="214">
        <v>83.52</v>
      </c>
      <c r="J711" s="213">
        <v>83.52</v>
      </c>
    </row>
    <row r="712" spans="1:10" ht="14.25" customHeight="1" x14ac:dyDescent="0.3">
      <c r="A712" s="220" t="s">
        <v>342</v>
      </c>
      <c r="B712" s="216" t="s">
        <v>357</v>
      </c>
      <c r="C712" s="216" t="s">
        <v>438</v>
      </c>
      <c r="D712" s="219" t="s">
        <v>437</v>
      </c>
      <c r="E712" s="218"/>
      <c r="F712" s="217"/>
      <c r="G712" s="216" t="s">
        <v>338</v>
      </c>
      <c r="H712" s="215">
        <v>0.1605287</v>
      </c>
      <c r="I712" s="214">
        <v>22.11</v>
      </c>
      <c r="J712" s="213">
        <v>3.55</v>
      </c>
    </row>
    <row r="713" spans="1:10" ht="14.25" customHeight="1" x14ac:dyDescent="0.3">
      <c r="A713" s="220" t="s">
        <v>342</v>
      </c>
      <c r="B713" s="216" t="s">
        <v>357</v>
      </c>
      <c r="C713" s="216" t="s">
        <v>430</v>
      </c>
      <c r="D713" s="219" t="s">
        <v>429</v>
      </c>
      <c r="E713" s="218"/>
      <c r="F713" s="217"/>
      <c r="G713" s="216" t="s">
        <v>338</v>
      </c>
      <c r="H713" s="215">
        <v>0.3210674</v>
      </c>
      <c r="I713" s="214">
        <v>27.53</v>
      </c>
      <c r="J713" s="213">
        <v>8.84</v>
      </c>
    </row>
    <row r="714" spans="1:10" ht="14.25" customHeight="1" x14ac:dyDescent="0.3">
      <c r="A714" s="212" t="s">
        <v>337</v>
      </c>
      <c r="B714" s="211"/>
      <c r="C714" s="211"/>
      <c r="D714" s="211"/>
      <c r="E714" s="210"/>
      <c r="F714" s="209">
        <v>3.91</v>
      </c>
      <c r="G714" s="212" t="s">
        <v>336</v>
      </c>
      <c r="H714" s="211"/>
      <c r="I714" s="210"/>
      <c r="J714" s="209">
        <v>95.91</v>
      </c>
    </row>
    <row r="715" spans="1:10" ht="14.25" customHeight="1" x14ac:dyDescent="0.3">
      <c r="A715" s="212" t="s">
        <v>335</v>
      </c>
      <c r="B715" s="211"/>
      <c r="C715" s="211"/>
      <c r="D715" s="211"/>
      <c r="E715" s="210"/>
      <c r="F715" s="209">
        <v>4.3600000000000003</v>
      </c>
      <c r="G715" s="212" t="s">
        <v>334</v>
      </c>
      <c r="H715" s="211"/>
      <c r="I715" s="210"/>
      <c r="J715" s="209">
        <v>21.55</v>
      </c>
    </row>
    <row r="716" spans="1:10" ht="14.25" customHeight="1" x14ac:dyDescent="0.3">
      <c r="A716" s="212" t="s">
        <v>333</v>
      </c>
      <c r="B716" s="211"/>
      <c r="C716" s="211"/>
      <c r="D716" s="211"/>
      <c r="E716" s="210"/>
      <c r="F716" s="209">
        <v>8.27</v>
      </c>
      <c r="G716" s="212" t="s">
        <v>332</v>
      </c>
      <c r="H716" s="211"/>
      <c r="I716" s="210"/>
      <c r="J716" s="209">
        <v>117.46</v>
      </c>
    </row>
    <row r="717" spans="1:10" ht="14.25" customHeight="1" x14ac:dyDescent="0.3">
      <c r="A717" s="228" t="s">
        <v>184</v>
      </c>
      <c r="B717" s="228" t="s">
        <v>938</v>
      </c>
      <c r="C717" s="228" t="s">
        <v>1173</v>
      </c>
      <c r="D717" s="231" t="s">
        <v>318</v>
      </c>
      <c r="E717" s="230"/>
      <c r="F717" s="230"/>
      <c r="G717" s="230"/>
      <c r="H717" s="230"/>
      <c r="I717" s="229"/>
      <c r="J717" s="228" t="s">
        <v>218</v>
      </c>
    </row>
    <row r="718" spans="1:10" ht="14.25" customHeight="1" x14ac:dyDescent="0.3">
      <c r="A718" s="224" t="s">
        <v>54</v>
      </c>
      <c r="B718" s="224" t="s">
        <v>55</v>
      </c>
      <c r="C718" s="224" t="s">
        <v>9</v>
      </c>
      <c r="D718" s="227" t="s">
        <v>10</v>
      </c>
      <c r="E718" s="226"/>
      <c r="F718" s="225"/>
      <c r="G718" s="224" t="s">
        <v>353</v>
      </c>
      <c r="H718" s="224" t="s">
        <v>352</v>
      </c>
      <c r="I718" s="223" t="s">
        <v>351</v>
      </c>
      <c r="J718" s="222" t="s">
        <v>56</v>
      </c>
    </row>
    <row r="719" spans="1:10" ht="14.25" customHeight="1" x14ac:dyDescent="0.3">
      <c r="A719" s="220" t="s">
        <v>342</v>
      </c>
      <c r="B719" s="216" t="s">
        <v>341</v>
      </c>
      <c r="C719" s="216" t="s">
        <v>340</v>
      </c>
      <c r="D719" s="219" t="s">
        <v>339</v>
      </c>
      <c r="E719" s="218"/>
      <c r="F719" s="217"/>
      <c r="G719" s="216" t="s">
        <v>338</v>
      </c>
      <c r="H719" s="215">
        <v>0.38836880000000001</v>
      </c>
      <c r="I719" s="214">
        <v>21.79</v>
      </c>
      <c r="J719" s="213">
        <v>8.4600000000000009</v>
      </c>
    </row>
    <row r="720" spans="1:10" ht="14.25" customHeight="1" x14ac:dyDescent="0.3">
      <c r="A720" s="212" t="s">
        <v>337</v>
      </c>
      <c r="B720" s="211"/>
      <c r="C720" s="211"/>
      <c r="D720" s="211"/>
      <c r="E720" s="210"/>
      <c r="F720" s="209">
        <v>2.5099999999999998</v>
      </c>
      <c r="G720" s="212" t="s">
        <v>336</v>
      </c>
      <c r="H720" s="211"/>
      <c r="I720" s="210"/>
      <c r="J720" s="209">
        <v>8.4600000000000009</v>
      </c>
    </row>
    <row r="721" spans="1:10" ht="14.25" customHeight="1" x14ac:dyDescent="0.3">
      <c r="A721" s="212" t="s">
        <v>335</v>
      </c>
      <c r="B721" s="211"/>
      <c r="C721" s="211"/>
      <c r="D721" s="211"/>
      <c r="E721" s="210"/>
      <c r="F721" s="209">
        <v>2.8</v>
      </c>
      <c r="G721" s="212" t="s">
        <v>334</v>
      </c>
      <c r="H721" s="211"/>
      <c r="I721" s="210"/>
      <c r="J721" s="209">
        <v>1.9</v>
      </c>
    </row>
    <row r="722" spans="1:10" ht="14.25" customHeight="1" x14ac:dyDescent="0.3">
      <c r="A722" s="212" t="s">
        <v>333</v>
      </c>
      <c r="B722" s="211"/>
      <c r="C722" s="211"/>
      <c r="D722" s="211"/>
      <c r="E722" s="210"/>
      <c r="F722" s="209">
        <v>5.31</v>
      </c>
      <c r="G722" s="212" t="s">
        <v>332</v>
      </c>
      <c r="H722" s="211"/>
      <c r="I722" s="210"/>
      <c r="J722" s="209">
        <v>10.36</v>
      </c>
    </row>
    <row r="723" spans="1:10" ht="14.25" customHeight="1" x14ac:dyDescent="0.3">
      <c r="A723" s="232" t="s">
        <v>342</v>
      </c>
      <c r="B723" s="228" t="s">
        <v>341</v>
      </c>
      <c r="C723" s="228" t="s">
        <v>1172</v>
      </c>
      <c r="D723" s="231" t="s">
        <v>1171</v>
      </c>
      <c r="E723" s="230"/>
      <c r="F723" s="230"/>
      <c r="G723" s="230"/>
      <c r="H723" s="230"/>
      <c r="I723" s="229"/>
      <c r="J723" s="228" t="s">
        <v>338</v>
      </c>
    </row>
    <row r="724" spans="1:10" ht="14.25" customHeight="1" x14ac:dyDescent="0.3">
      <c r="A724" s="224" t="s">
        <v>54</v>
      </c>
      <c r="B724" s="224" t="s">
        <v>55</v>
      </c>
      <c r="C724" s="224" t="s">
        <v>9</v>
      </c>
      <c r="D724" s="227" t="s">
        <v>10</v>
      </c>
      <c r="E724" s="226"/>
      <c r="F724" s="225"/>
      <c r="G724" s="224" t="s">
        <v>353</v>
      </c>
      <c r="H724" s="224" t="s">
        <v>352</v>
      </c>
      <c r="I724" s="223" t="s">
        <v>351</v>
      </c>
      <c r="J724" s="222" t="s">
        <v>56</v>
      </c>
    </row>
    <row r="725" spans="1:10" ht="14.25" customHeight="1" x14ac:dyDescent="0.3">
      <c r="A725" s="216" t="s">
        <v>412</v>
      </c>
      <c r="B725" s="216" t="s">
        <v>341</v>
      </c>
      <c r="C725" s="216" t="s">
        <v>1161</v>
      </c>
      <c r="D725" s="219" t="s">
        <v>1160</v>
      </c>
      <c r="E725" s="218"/>
      <c r="F725" s="217"/>
      <c r="G725" s="216" t="s">
        <v>338</v>
      </c>
      <c r="H725" s="215">
        <v>1</v>
      </c>
      <c r="I725" s="214">
        <v>88.33</v>
      </c>
      <c r="J725" s="213">
        <v>88.33</v>
      </c>
    </row>
    <row r="726" spans="1:10" ht="22.8" customHeight="1" x14ac:dyDescent="0.3">
      <c r="A726" s="220" t="s">
        <v>342</v>
      </c>
      <c r="B726" s="216" t="s">
        <v>341</v>
      </c>
      <c r="C726" s="216" t="s">
        <v>1163</v>
      </c>
      <c r="D726" s="219" t="s">
        <v>1162</v>
      </c>
      <c r="E726" s="218"/>
      <c r="F726" s="217"/>
      <c r="G726" s="216" t="s">
        <v>338</v>
      </c>
      <c r="H726" s="215">
        <v>1</v>
      </c>
      <c r="I726" s="214">
        <v>1.5</v>
      </c>
      <c r="J726" s="213">
        <v>1.5</v>
      </c>
    </row>
    <row r="727" spans="1:10" ht="14.25" customHeight="1" x14ac:dyDescent="0.3">
      <c r="A727" s="220" t="s">
        <v>342</v>
      </c>
      <c r="B727" s="216" t="s">
        <v>341</v>
      </c>
      <c r="C727" s="216" t="s">
        <v>1169</v>
      </c>
      <c r="D727" s="219" t="s">
        <v>1168</v>
      </c>
      <c r="E727" s="218"/>
      <c r="F727" s="217"/>
      <c r="G727" s="216" t="s">
        <v>338</v>
      </c>
      <c r="H727" s="215">
        <v>1</v>
      </c>
      <c r="I727" s="214">
        <v>2.13</v>
      </c>
      <c r="J727" s="213">
        <v>2.13</v>
      </c>
    </row>
    <row r="728" spans="1:10" ht="10.8" customHeight="1" x14ac:dyDescent="0.3"/>
    <row r="729" spans="1:10" ht="11.25" customHeight="1" x14ac:dyDescent="0.3">
      <c r="A729" s="208" t="s">
        <v>331</v>
      </c>
      <c r="B729" s="208"/>
      <c r="C729" s="208"/>
      <c r="D729" s="208"/>
      <c r="E729" s="208"/>
      <c r="F729" s="208"/>
      <c r="G729" s="208"/>
      <c r="H729" s="208"/>
      <c r="I729" s="208"/>
      <c r="J729" s="208"/>
    </row>
    <row r="730" spans="1:10" ht="11.25" customHeight="1" x14ac:dyDescent="0.3">
      <c r="A730" s="208" t="s">
        <v>330</v>
      </c>
      <c r="B730" s="208"/>
      <c r="C730" s="208"/>
      <c r="D730" s="208"/>
      <c r="E730" s="208"/>
      <c r="F730" s="208"/>
      <c r="G730" s="208"/>
      <c r="H730" s="208"/>
      <c r="I730" s="208"/>
      <c r="J730" s="208"/>
    </row>
    <row r="731" spans="1:10" ht="11.25" customHeight="1" x14ac:dyDescent="0.3">
      <c r="A731" s="208" t="s">
        <v>329</v>
      </c>
      <c r="B731" s="208"/>
      <c r="C731" s="208"/>
      <c r="D731" s="208"/>
      <c r="E731" s="208"/>
      <c r="F731" s="208"/>
      <c r="G731" s="208"/>
      <c r="H731" s="208"/>
      <c r="I731" s="208"/>
      <c r="J731" s="208"/>
    </row>
    <row r="732" spans="1:10" ht="70.95" customHeight="1" x14ac:dyDescent="0.3"/>
    <row r="733" spans="1:10" ht="14.25" customHeight="1" x14ac:dyDescent="0.3">
      <c r="A733" s="256" t="s">
        <v>395</v>
      </c>
      <c r="B733" s="255"/>
      <c r="C733" s="255"/>
      <c r="D733" s="255"/>
      <c r="E733" s="255"/>
      <c r="F733" s="255"/>
      <c r="G733" s="255"/>
      <c r="H733" s="255"/>
      <c r="I733" s="255"/>
      <c r="J733" s="254"/>
    </row>
    <row r="734" spans="1:10" ht="14.25" customHeight="1" x14ac:dyDescent="0.3">
      <c r="A734" s="253" t="s">
        <v>394</v>
      </c>
      <c r="B734" s="251" t="s">
        <v>57</v>
      </c>
      <c r="C734" s="250"/>
      <c r="D734" s="250"/>
      <c r="E734" s="250"/>
      <c r="F734" s="250"/>
      <c r="G734" s="250"/>
      <c r="H734" s="249"/>
      <c r="I734" s="233" t="s">
        <v>393</v>
      </c>
      <c r="J734" s="216" t="s">
        <v>1170</v>
      </c>
    </row>
    <row r="735" spans="1:10" ht="14.25" customHeight="1" x14ac:dyDescent="0.3">
      <c r="A735" s="253" t="s">
        <v>61</v>
      </c>
      <c r="B735" s="251" t="s">
        <v>65</v>
      </c>
      <c r="C735" s="250"/>
      <c r="D735" s="250"/>
      <c r="E735" s="250"/>
      <c r="F735" s="250"/>
      <c r="G735" s="250"/>
      <c r="H735" s="249"/>
      <c r="I735" s="233" t="s">
        <v>391</v>
      </c>
      <c r="J735" s="216" t="s">
        <v>390</v>
      </c>
    </row>
    <row r="736" spans="1:10" ht="14.25" customHeight="1" x14ac:dyDescent="0.3">
      <c r="A736" s="252" t="s">
        <v>389</v>
      </c>
      <c r="B736" s="251" t="s">
        <v>209</v>
      </c>
      <c r="C736" s="250"/>
      <c r="D736" s="250"/>
      <c r="E736" s="250"/>
      <c r="F736" s="250"/>
      <c r="G736" s="250"/>
      <c r="H736" s="249"/>
      <c r="I736" s="240" t="s">
        <v>388</v>
      </c>
      <c r="J736" s="239"/>
    </row>
    <row r="737" spans="1:10" ht="14.25" customHeight="1" x14ac:dyDescent="0.3">
      <c r="A737" s="248" t="s">
        <v>387</v>
      </c>
      <c r="B737" s="247" t="s">
        <v>386</v>
      </c>
      <c r="C737" s="246"/>
      <c r="D737" s="246"/>
      <c r="E737" s="246"/>
      <c r="F737" s="246"/>
      <c r="G737" s="246"/>
      <c r="H737" s="245"/>
      <c r="I737" s="233" t="s">
        <v>385</v>
      </c>
      <c r="J737" s="216" t="s">
        <v>384</v>
      </c>
    </row>
    <row r="738" spans="1:10" ht="14.25" customHeight="1" x14ac:dyDescent="0.3">
      <c r="A738" s="238"/>
      <c r="B738" s="243"/>
      <c r="C738" s="242"/>
      <c r="D738" s="242"/>
      <c r="E738" s="242"/>
      <c r="F738" s="242"/>
      <c r="G738" s="242"/>
      <c r="H738" s="241"/>
      <c r="I738" s="244" t="s">
        <v>383</v>
      </c>
      <c r="J738" s="216" t="s">
        <v>382</v>
      </c>
    </row>
    <row r="739" spans="1:10" ht="14.25" customHeight="1" x14ac:dyDescent="0.3">
      <c r="A739" s="238"/>
      <c r="B739" s="243"/>
      <c r="C739" s="242"/>
      <c r="D739" s="242"/>
      <c r="E739" s="242"/>
      <c r="F739" s="242"/>
      <c r="G739" s="242"/>
      <c r="H739" s="241"/>
      <c r="I739" s="240" t="s">
        <v>7</v>
      </c>
      <c r="J739" s="239"/>
    </row>
    <row r="740" spans="1:10" ht="14.25" customHeight="1" x14ac:dyDescent="0.3">
      <c r="A740" s="238"/>
      <c r="B740" s="237"/>
      <c r="C740" s="236"/>
      <c r="D740" s="236"/>
      <c r="E740" s="236"/>
      <c r="F740" s="236"/>
      <c r="G740" s="236"/>
      <c r="H740" s="235"/>
      <c r="I740" s="233" t="s">
        <v>381</v>
      </c>
      <c r="J740" s="216" t="s">
        <v>380</v>
      </c>
    </row>
    <row r="741" spans="1:10" ht="14.25" customHeight="1" x14ac:dyDescent="0.3">
      <c r="A741" s="234"/>
      <c r="B741" s="219" t="s">
        <v>378</v>
      </c>
      <c r="C741" s="218"/>
      <c r="D741" s="217"/>
      <c r="E741" s="219" t="s">
        <v>320</v>
      </c>
      <c r="F741" s="218"/>
      <c r="G741" s="218"/>
      <c r="H741" s="217"/>
      <c r="I741" s="233" t="s">
        <v>379</v>
      </c>
      <c r="J741" s="216" t="s">
        <v>378</v>
      </c>
    </row>
    <row r="742" spans="1:10" ht="14.25" customHeight="1" x14ac:dyDescent="0.3">
      <c r="A742" s="233" t="s">
        <v>377</v>
      </c>
      <c r="B742" s="219" t="s">
        <v>376</v>
      </c>
      <c r="C742" s="218"/>
      <c r="D742" s="218"/>
      <c r="E742" s="218"/>
      <c r="F742" s="218"/>
      <c r="G742" s="218"/>
      <c r="H742" s="218"/>
      <c r="I742" s="218"/>
      <c r="J742" s="217"/>
    </row>
    <row r="743" spans="1:10" ht="14.25" customHeight="1" x14ac:dyDescent="0.3">
      <c r="A743" s="212" t="s">
        <v>337</v>
      </c>
      <c r="B743" s="211"/>
      <c r="C743" s="211"/>
      <c r="D743" s="211"/>
      <c r="E743" s="210"/>
      <c r="F743" s="209">
        <v>41.75</v>
      </c>
      <c r="G743" s="212" t="s">
        <v>336</v>
      </c>
      <c r="H743" s="211"/>
      <c r="I743" s="210"/>
      <c r="J743" s="209">
        <v>91.96</v>
      </c>
    </row>
    <row r="744" spans="1:10" ht="14.25" customHeight="1" x14ac:dyDescent="0.3">
      <c r="A744" s="212" t="s">
        <v>335</v>
      </c>
      <c r="B744" s="211"/>
      <c r="C744" s="211"/>
      <c r="D744" s="211"/>
      <c r="E744" s="210"/>
      <c r="F744" s="209">
        <v>46.58</v>
      </c>
      <c r="G744" s="212" t="s">
        <v>334</v>
      </c>
      <c r="H744" s="211"/>
      <c r="I744" s="210"/>
      <c r="J744" s="209">
        <v>20.66</v>
      </c>
    </row>
    <row r="745" spans="1:10" ht="14.25" customHeight="1" x14ac:dyDescent="0.3">
      <c r="A745" s="212" t="s">
        <v>333</v>
      </c>
      <c r="B745" s="211"/>
      <c r="C745" s="211"/>
      <c r="D745" s="211"/>
      <c r="E745" s="210"/>
      <c r="F745" s="209">
        <v>91.96</v>
      </c>
      <c r="G745" s="212" t="s">
        <v>332</v>
      </c>
      <c r="H745" s="211"/>
      <c r="I745" s="210"/>
      <c r="J745" s="209">
        <v>112.62</v>
      </c>
    </row>
    <row r="746" spans="1:10" ht="14.25" customHeight="1" x14ac:dyDescent="0.3">
      <c r="A746" s="232" t="s">
        <v>342</v>
      </c>
      <c r="B746" s="228" t="s">
        <v>341</v>
      </c>
      <c r="C746" s="228" t="s">
        <v>1169</v>
      </c>
      <c r="D746" s="231" t="s">
        <v>1168</v>
      </c>
      <c r="E746" s="230"/>
      <c r="F746" s="230"/>
      <c r="G746" s="230"/>
      <c r="H746" s="230"/>
      <c r="I746" s="229"/>
      <c r="J746" s="228" t="s">
        <v>338</v>
      </c>
    </row>
    <row r="747" spans="1:10" ht="14.25" customHeight="1" x14ac:dyDescent="0.3">
      <c r="A747" s="224" t="s">
        <v>54</v>
      </c>
      <c r="B747" s="224" t="s">
        <v>55</v>
      </c>
      <c r="C747" s="224" t="s">
        <v>9</v>
      </c>
      <c r="D747" s="227" t="s">
        <v>10</v>
      </c>
      <c r="E747" s="226"/>
      <c r="F747" s="225"/>
      <c r="G747" s="224" t="s">
        <v>353</v>
      </c>
      <c r="H747" s="224" t="s">
        <v>352</v>
      </c>
      <c r="I747" s="223" t="s">
        <v>351</v>
      </c>
      <c r="J747" s="222" t="s">
        <v>56</v>
      </c>
    </row>
    <row r="748" spans="1:10" ht="14.25" customHeight="1" x14ac:dyDescent="0.3">
      <c r="A748" s="216" t="s">
        <v>346</v>
      </c>
      <c r="B748" s="216" t="s">
        <v>341</v>
      </c>
      <c r="C748" s="216" t="s">
        <v>535</v>
      </c>
      <c r="D748" s="219" t="s">
        <v>534</v>
      </c>
      <c r="E748" s="218"/>
      <c r="F748" s="217"/>
      <c r="G748" s="216" t="s">
        <v>338</v>
      </c>
      <c r="H748" s="215">
        <v>1</v>
      </c>
      <c r="I748" s="214">
        <v>1.34</v>
      </c>
      <c r="J748" s="213">
        <v>1.34</v>
      </c>
    </row>
    <row r="749" spans="1:10" ht="14.25" customHeight="1" x14ac:dyDescent="0.3">
      <c r="A749" s="216" t="s">
        <v>346</v>
      </c>
      <c r="B749" s="216" t="s">
        <v>341</v>
      </c>
      <c r="C749" s="216" t="s">
        <v>533</v>
      </c>
      <c r="D749" s="219" t="s">
        <v>532</v>
      </c>
      <c r="E749" s="218"/>
      <c r="F749" s="217"/>
      <c r="G749" s="216" t="s">
        <v>338</v>
      </c>
      <c r="H749" s="215">
        <v>1</v>
      </c>
      <c r="I749" s="214">
        <v>0.04</v>
      </c>
      <c r="J749" s="213">
        <v>0.04</v>
      </c>
    </row>
    <row r="750" spans="1:10" ht="22.8" customHeight="1" x14ac:dyDescent="0.3">
      <c r="A750" s="216" t="s">
        <v>346</v>
      </c>
      <c r="B750" s="216" t="s">
        <v>341</v>
      </c>
      <c r="C750" s="216" t="s">
        <v>1167</v>
      </c>
      <c r="D750" s="219" t="s">
        <v>1166</v>
      </c>
      <c r="E750" s="218"/>
      <c r="F750" s="217"/>
      <c r="G750" s="216" t="s">
        <v>338</v>
      </c>
      <c r="H750" s="215">
        <v>1</v>
      </c>
      <c r="I750" s="214">
        <v>0.74</v>
      </c>
      <c r="J750" s="213">
        <v>0.74</v>
      </c>
    </row>
    <row r="751" spans="1:10" ht="22.8" customHeight="1" x14ac:dyDescent="0.3">
      <c r="A751" s="216" t="s">
        <v>346</v>
      </c>
      <c r="B751" s="216" t="s">
        <v>341</v>
      </c>
      <c r="C751" s="216" t="s">
        <v>1165</v>
      </c>
      <c r="D751" s="219" t="s">
        <v>1164</v>
      </c>
      <c r="E751" s="218"/>
      <c r="F751" s="217"/>
      <c r="G751" s="216" t="s">
        <v>338</v>
      </c>
      <c r="H751" s="215">
        <v>1</v>
      </c>
      <c r="I751" s="214">
        <v>0.01</v>
      </c>
      <c r="J751" s="213">
        <v>0.01</v>
      </c>
    </row>
    <row r="752" spans="1:10" ht="14.25" customHeight="1" x14ac:dyDescent="0.3">
      <c r="A752" s="212" t="s">
        <v>337</v>
      </c>
      <c r="B752" s="211"/>
      <c r="C752" s="211"/>
      <c r="D752" s="211"/>
      <c r="E752" s="210"/>
      <c r="F752" s="209">
        <v>0</v>
      </c>
      <c r="G752" s="212" t="s">
        <v>336</v>
      </c>
      <c r="H752" s="211"/>
      <c r="I752" s="210"/>
      <c r="J752" s="209">
        <v>2.13</v>
      </c>
    </row>
    <row r="753" spans="1:10" ht="14.25" customHeight="1" x14ac:dyDescent="0.3">
      <c r="A753" s="212" t="s">
        <v>335</v>
      </c>
      <c r="B753" s="211"/>
      <c r="C753" s="211"/>
      <c r="D753" s="211"/>
      <c r="E753" s="210"/>
      <c r="F753" s="209">
        <v>0</v>
      </c>
      <c r="G753" s="212" t="s">
        <v>334</v>
      </c>
      <c r="H753" s="211"/>
      <c r="I753" s="210"/>
      <c r="J753" s="209">
        <v>0.48</v>
      </c>
    </row>
    <row r="754" spans="1:10" ht="14.25" customHeight="1" x14ac:dyDescent="0.3">
      <c r="A754" s="212" t="s">
        <v>333</v>
      </c>
      <c r="B754" s="211"/>
      <c r="C754" s="211"/>
      <c r="D754" s="211"/>
      <c r="E754" s="210"/>
      <c r="F754" s="209">
        <v>0</v>
      </c>
      <c r="G754" s="212" t="s">
        <v>332</v>
      </c>
      <c r="H754" s="211"/>
      <c r="I754" s="210"/>
      <c r="J754" s="209">
        <v>2.61</v>
      </c>
    </row>
    <row r="755" spans="1:10" ht="14.25" customHeight="1" x14ac:dyDescent="0.3">
      <c r="A755" s="232" t="s">
        <v>342</v>
      </c>
      <c r="B755" s="228" t="s">
        <v>341</v>
      </c>
      <c r="C755" s="228" t="s">
        <v>1163</v>
      </c>
      <c r="D755" s="231" t="s">
        <v>1162</v>
      </c>
      <c r="E755" s="230"/>
      <c r="F755" s="230"/>
      <c r="G755" s="230"/>
      <c r="H755" s="230"/>
      <c r="I755" s="229"/>
      <c r="J755" s="228" t="s">
        <v>338</v>
      </c>
    </row>
    <row r="756" spans="1:10" ht="14.25" customHeight="1" x14ac:dyDescent="0.3">
      <c r="A756" s="224" t="s">
        <v>54</v>
      </c>
      <c r="B756" s="224" t="s">
        <v>55</v>
      </c>
      <c r="C756" s="224" t="s">
        <v>9</v>
      </c>
      <c r="D756" s="227" t="s">
        <v>10</v>
      </c>
      <c r="E756" s="226"/>
      <c r="F756" s="225"/>
      <c r="G756" s="224" t="s">
        <v>353</v>
      </c>
      <c r="H756" s="224" t="s">
        <v>352</v>
      </c>
      <c r="I756" s="223" t="s">
        <v>351</v>
      </c>
      <c r="J756" s="222" t="s">
        <v>56</v>
      </c>
    </row>
    <row r="757" spans="1:10" ht="14.25" customHeight="1" x14ac:dyDescent="0.3">
      <c r="A757" s="216" t="s">
        <v>412</v>
      </c>
      <c r="B757" s="216" t="s">
        <v>341</v>
      </c>
      <c r="C757" s="216" t="s">
        <v>1161</v>
      </c>
      <c r="D757" s="219" t="s">
        <v>1160</v>
      </c>
      <c r="E757" s="218"/>
      <c r="F757" s="217"/>
      <c r="G757" s="216" t="s">
        <v>338</v>
      </c>
      <c r="H757" s="215">
        <v>1.6990000000000002E-2</v>
      </c>
      <c r="I757" s="214">
        <v>88.33</v>
      </c>
      <c r="J757" s="213">
        <v>1.5</v>
      </c>
    </row>
    <row r="758" spans="1:10" ht="14.25" customHeight="1" x14ac:dyDescent="0.3">
      <c r="A758" s="212" t="s">
        <v>337</v>
      </c>
      <c r="B758" s="211"/>
      <c r="C758" s="211"/>
      <c r="D758" s="211"/>
      <c r="E758" s="210"/>
      <c r="F758" s="209">
        <v>0.71</v>
      </c>
      <c r="G758" s="212" t="s">
        <v>336</v>
      </c>
      <c r="H758" s="211"/>
      <c r="I758" s="210"/>
      <c r="J758" s="209">
        <v>1.5</v>
      </c>
    </row>
    <row r="759" spans="1:10" ht="14.25" customHeight="1" x14ac:dyDescent="0.3">
      <c r="A759" s="212" t="s">
        <v>335</v>
      </c>
      <c r="B759" s="211"/>
      <c r="C759" s="211"/>
      <c r="D759" s="211"/>
      <c r="E759" s="210"/>
      <c r="F759" s="209">
        <v>0.79</v>
      </c>
      <c r="G759" s="212" t="s">
        <v>334</v>
      </c>
      <c r="H759" s="211"/>
      <c r="I759" s="210"/>
      <c r="J759" s="209">
        <v>0.34</v>
      </c>
    </row>
    <row r="760" spans="1:10" ht="14.25" customHeight="1" x14ac:dyDescent="0.3">
      <c r="A760" s="212" t="s">
        <v>333</v>
      </c>
      <c r="B760" s="211"/>
      <c r="C760" s="211"/>
      <c r="D760" s="211"/>
      <c r="E760" s="210"/>
      <c r="F760" s="209">
        <v>1.5</v>
      </c>
      <c r="G760" s="212" t="s">
        <v>332</v>
      </c>
      <c r="H760" s="211"/>
      <c r="I760" s="210"/>
      <c r="J760" s="209">
        <v>1.84</v>
      </c>
    </row>
    <row r="761" spans="1:10" ht="14.25" customHeight="1" x14ac:dyDescent="0.3">
      <c r="A761" s="232" t="s">
        <v>342</v>
      </c>
      <c r="B761" s="228" t="s">
        <v>341</v>
      </c>
      <c r="C761" s="228" t="s">
        <v>1159</v>
      </c>
      <c r="D761" s="231" t="s">
        <v>1158</v>
      </c>
      <c r="E761" s="230"/>
      <c r="F761" s="230"/>
      <c r="G761" s="230"/>
      <c r="H761" s="230"/>
      <c r="I761" s="229"/>
      <c r="J761" s="228" t="s">
        <v>338</v>
      </c>
    </row>
    <row r="762" spans="1:10" ht="14.25" customHeight="1" x14ac:dyDescent="0.3">
      <c r="A762" s="224" t="s">
        <v>54</v>
      </c>
      <c r="B762" s="224" t="s">
        <v>55</v>
      </c>
      <c r="C762" s="224" t="s">
        <v>9</v>
      </c>
      <c r="D762" s="227" t="s">
        <v>10</v>
      </c>
      <c r="E762" s="226"/>
      <c r="F762" s="225"/>
      <c r="G762" s="224" t="s">
        <v>353</v>
      </c>
      <c r="H762" s="224" t="s">
        <v>352</v>
      </c>
      <c r="I762" s="223" t="s">
        <v>351</v>
      </c>
      <c r="J762" s="222" t="s">
        <v>56</v>
      </c>
    </row>
    <row r="763" spans="1:10" ht="14.25" customHeight="1" x14ac:dyDescent="0.3">
      <c r="A763" s="216" t="s">
        <v>412</v>
      </c>
      <c r="B763" s="216" t="s">
        <v>341</v>
      </c>
      <c r="C763" s="216" t="s">
        <v>1150</v>
      </c>
      <c r="D763" s="219" t="s">
        <v>1149</v>
      </c>
      <c r="E763" s="218"/>
      <c r="F763" s="217"/>
      <c r="G763" s="216" t="s">
        <v>338</v>
      </c>
      <c r="H763" s="215">
        <v>1</v>
      </c>
      <c r="I763" s="214">
        <v>20.95</v>
      </c>
      <c r="J763" s="213">
        <v>20.95</v>
      </c>
    </row>
    <row r="764" spans="1:10" ht="22.8" customHeight="1" x14ac:dyDescent="0.3">
      <c r="A764" s="220" t="s">
        <v>342</v>
      </c>
      <c r="B764" s="216" t="s">
        <v>341</v>
      </c>
      <c r="C764" s="216" t="s">
        <v>1152</v>
      </c>
      <c r="D764" s="219" t="s">
        <v>1151</v>
      </c>
      <c r="E764" s="218"/>
      <c r="F764" s="217"/>
      <c r="G764" s="216" t="s">
        <v>338</v>
      </c>
      <c r="H764" s="215">
        <v>1</v>
      </c>
      <c r="I764" s="214">
        <v>0.51</v>
      </c>
      <c r="J764" s="213">
        <v>0.51</v>
      </c>
    </row>
    <row r="765" spans="1:10" ht="14.25" customHeight="1" x14ac:dyDescent="0.3">
      <c r="A765" s="220" t="s">
        <v>342</v>
      </c>
      <c r="B765" s="216" t="s">
        <v>341</v>
      </c>
      <c r="C765" s="216" t="s">
        <v>1157</v>
      </c>
      <c r="D765" s="219" t="s">
        <v>538</v>
      </c>
      <c r="E765" s="218"/>
      <c r="F765" s="217"/>
      <c r="G765" s="216" t="s">
        <v>338</v>
      </c>
      <c r="H765" s="215">
        <v>1</v>
      </c>
      <c r="I765" s="214">
        <v>2.73</v>
      </c>
      <c r="J765" s="213">
        <v>2.73</v>
      </c>
    </row>
    <row r="766" spans="1:10" ht="14.25" customHeight="1" x14ac:dyDescent="0.3">
      <c r="A766" s="212" t="s">
        <v>337</v>
      </c>
      <c r="B766" s="211"/>
      <c r="C766" s="211"/>
      <c r="D766" s="211"/>
      <c r="E766" s="210"/>
      <c r="F766" s="209">
        <v>9.9</v>
      </c>
      <c r="G766" s="212" t="s">
        <v>336</v>
      </c>
      <c r="H766" s="211"/>
      <c r="I766" s="210"/>
      <c r="J766" s="209">
        <v>24.19</v>
      </c>
    </row>
    <row r="767" spans="1:10" ht="14.25" customHeight="1" x14ac:dyDescent="0.3">
      <c r="A767" s="212" t="s">
        <v>335</v>
      </c>
      <c r="B767" s="211"/>
      <c r="C767" s="211"/>
      <c r="D767" s="211"/>
      <c r="E767" s="210"/>
      <c r="F767" s="209">
        <v>11.05</v>
      </c>
      <c r="G767" s="212" t="s">
        <v>334</v>
      </c>
      <c r="H767" s="211"/>
      <c r="I767" s="210"/>
      <c r="J767" s="209">
        <v>5.44</v>
      </c>
    </row>
    <row r="768" spans="1:10" ht="14.25" customHeight="1" x14ac:dyDescent="0.3">
      <c r="A768" s="212" t="s">
        <v>333</v>
      </c>
      <c r="B768" s="211"/>
      <c r="C768" s="211"/>
      <c r="D768" s="211"/>
      <c r="E768" s="210"/>
      <c r="F768" s="209">
        <v>24.19</v>
      </c>
      <c r="G768" s="212" t="s">
        <v>332</v>
      </c>
      <c r="H768" s="211"/>
      <c r="I768" s="210"/>
      <c r="J768" s="209">
        <v>29.63</v>
      </c>
    </row>
    <row r="769" spans="1:10" ht="14.25" customHeight="1" x14ac:dyDescent="0.3">
      <c r="A769" s="232" t="s">
        <v>342</v>
      </c>
      <c r="B769" s="228" t="s">
        <v>341</v>
      </c>
      <c r="C769" s="228" t="s">
        <v>1157</v>
      </c>
      <c r="D769" s="231" t="s">
        <v>538</v>
      </c>
      <c r="E769" s="230"/>
      <c r="F769" s="230"/>
      <c r="G769" s="230"/>
      <c r="H769" s="230"/>
      <c r="I769" s="229"/>
      <c r="J769" s="228" t="s">
        <v>338</v>
      </c>
    </row>
    <row r="770" spans="1:10" ht="14.25" customHeight="1" x14ac:dyDescent="0.3">
      <c r="A770" s="224" t="s">
        <v>54</v>
      </c>
      <c r="B770" s="224" t="s">
        <v>55</v>
      </c>
      <c r="C770" s="224" t="s">
        <v>9</v>
      </c>
      <c r="D770" s="227" t="s">
        <v>10</v>
      </c>
      <c r="E770" s="226"/>
      <c r="F770" s="225"/>
      <c r="G770" s="224" t="s">
        <v>353</v>
      </c>
      <c r="H770" s="224" t="s">
        <v>352</v>
      </c>
      <c r="I770" s="223" t="s">
        <v>351</v>
      </c>
      <c r="J770" s="222" t="s">
        <v>56</v>
      </c>
    </row>
    <row r="771" spans="1:10" ht="14.25" customHeight="1" x14ac:dyDescent="0.3">
      <c r="A771" s="216" t="s">
        <v>346</v>
      </c>
      <c r="B771" s="216" t="s">
        <v>341</v>
      </c>
      <c r="C771" s="216" t="s">
        <v>535</v>
      </c>
      <c r="D771" s="219" t="s">
        <v>534</v>
      </c>
      <c r="E771" s="218"/>
      <c r="F771" s="217"/>
      <c r="G771" s="216" t="s">
        <v>338</v>
      </c>
      <c r="H771" s="215">
        <v>1</v>
      </c>
      <c r="I771" s="214">
        <v>1.34</v>
      </c>
      <c r="J771" s="213">
        <v>1.34</v>
      </c>
    </row>
    <row r="772" spans="1:10" ht="14.25" customHeight="1" x14ac:dyDescent="0.3">
      <c r="A772" s="216" t="s">
        <v>346</v>
      </c>
      <c r="B772" s="216" t="s">
        <v>341</v>
      </c>
      <c r="C772" s="216" t="s">
        <v>533</v>
      </c>
      <c r="D772" s="219" t="s">
        <v>532</v>
      </c>
      <c r="E772" s="218"/>
      <c r="F772" s="217"/>
      <c r="G772" s="216" t="s">
        <v>338</v>
      </c>
      <c r="H772" s="215">
        <v>1</v>
      </c>
      <c r="I772" s="214">
        <v>0.04</v>
      </c>
      <c r="J772" s="213">
        <v>0.04</v>
      </c>
    </row>
    <row r="773" spans="1:10" ht="22.8" customHeight="1" x14ac:dyDescent="0.3">
      <c r="A773" s="216" t="s">
        <v>346</v>
      </c>
      <c r="B773" s="216" t="s">
        <v>341</v>
      </c>
      <c r="C773" s="216" t="s">
        <v>1156</v>
      </c>
      <c r="D773" s="219" t="s">
        <v>1155</v>
      </c>
      <c r="E773" s="218"/>
      <c r="F773" s="217"/>
      <c r="G773" s="216" t="s">
        <v>338</v>
      </c>
      <c r="H773" s="215">
        <v>1</v>
      </c>
      <c r="I773" s="214">
        <v>1.25</v>
      </c>
      <c r="J773" s="213">
        <v>1.25</v>
      </c>
    </row>
    <row r="774" spans="1:10" ht="22.8" customHeight="1" x14ac:dyDescent="0.3">
      <c r="A774" s="216" t="s">
        <v>346</v>
      </c>
      <c r="B774" s="216" t="s">
        <v>341</v>
      </c>
      <c r="C774" s="216" t="s">
        <v>1154</v>
      </c>
      <c r="D774" s="219" t="s">
        <v>1153</v>
      </c>
      <c r="E774" s="218"/>
      <c r="F774" s="217"/>
      <c r="G774" s="216" t="s">
        <v>338</v>
      </c>
      <c r="H774" s="215">
        <v>1</v>
      </c>
      <c r="I774" s="214">
        <v>0.1</v>
      </c>
      <c r="J774" s="213">
        <v>0.1</v>
      </c>
    </row>
    <row r="775" spans="1:10" ht="14.25" customHeight="1" x14ac:dyDescent="0.3">
      <c r="A775" s="212" t="s">
        <v>337</v>
      </c>
      <c r="B775" s="211"/>
      <c r="C775" s="211"/>
      <c r="D775" s="211"/>
      <c r="E775" s="210"/>
      <c r="F775" s="209">
        <v>0</v>
      </c>
      <c r="G775" s="212" t="s">
        <v>336</v>
      </c>
      <c r="H775" s="211"/>
      <c r="I775" s="210"/>
      <c r="J775" s="209">
        <v>2.73</v>
      </c>
    </row>
    <row r="776" spans="1:10" ht="14.25" customHeight="1" x14ac:dyDescent="0.3">
      <c r="A776" s="212" t="s">
        <v>335</v>
      </c>
      <c r="B776" s="211"/>
      <c r="C776" s="211"/>
      <c r="D776" s="211"/>
      <c r="E776" s="210"/>
      <c r="F776" s="209">
        <v>0</v>
      </c>
      <c r="G776" s="212" t="s">
        <v>334</v>
      </c>
      <c r="H776" s="211"/>
      <c r="I776" s="210"/>
      <c r="J776" s="209">
        <v>0.61</v>
      </c>
    </row>
    <row r="777" spans="1:10" ht="14.25" customHeight="1" x14ac:dyDescent="0.3">
      <c r="A777" s="212" t="s">
        <v>333</v>
      </c>
      <c r="B777" s="211"/>
      <c r="C777" s="211"/>
      <c r="D777" s="211"/>
      <c r="E777" s="210"/>
      <c r="F777" s="209">
        <v>0</v>
      </c>
      <c r="G777" s="212" t="s">
        <v>332</v>
      </c>
      <c r="H777" s="211"/>
      <c r="I777" s="210"/>
      <c r="J777" s="209">
        <v>3.34</v>
      </c>
    </row>
    <row r="778" spans="1:10" ht="14.25" customHeight="1" x14ac:dyDescent="0.3">
      <c r="A778" s="232" t="s">
        <v>342</v>
      </c>
      <c r="B778" s="228" t="s">
        <v>341</v>
      </c>
      <c r="C778" s="228" t="s">
        <v>1152</v>
      </c>
      <c r="D778" s="231" t="s">
        <v>1151</v>
      </c>
      <c r="E778" s="230"/>
      <c r="F778" s="230"/>
      <c r="G778" s="230"/>
      <c r="H778" s="230"/>
      <c r="I778" s="229"/>
      <c r="J778" s="228" t="s">
        <v>338</v>
      </c>
    </row>
    <row r="779" spans="1:10" ht="14.25" customHeight="1" x14ac:dyDescent="0.3">
      <c r="A779" s="224" t="s">
        <v>54</v>
      </c>
      <c r="B779" s="224" t="s">
        <v>55</v>
      </c>
      <c r="C779" s="224" t="s">
        <v>9</v>
      </c>
      <c r="D779" s="227" t="s">
        <v>10</v>
      </c>
      <c r="E779" s="226"/>
      <c r="F779" s="225"/>
      <c r="G779" s="224" t="s">
        <v>353</v>
      </c>
      <c r="H779" s="224" t="s">
        <v>352</v>
      </c>
      <c r="I779" s="223" t="s">
        <v>351</v>
      </c>
      <c r="J779" s="222" t="s">
        <v>56</v>
      </c>
    </row>
    <row r="780" spans="1:10" ht="14.25" customHeight="1" x14ac:dyDescent="0.3">
      <c r="A780" s="216" t="s">
        <v>412</v>
      </c>
      <c r="B780" s="216" t="s">
        <v>341</v>
      </c>
      <c r="C780" s="216" t="s">
        <v>1150</v>
      </c>
      <c r="D780" s="219" t="s">
        <v>1149</v>
      </c>
      <c r="E780" s="218"/>
      <c r="F780" s="217"/>
      <c r="G780" s="216" t="s">
        <v>338</v>
      </c>
      <c r="H780" s="215">
        <v>2.4420000000000001E-2</v>
      </c>
      <c r="I780" s="214">
        <v>20.95</v>
      </c>
      <c r="J780" s="213">
        <v>0.51</v>
      </c>
    </row>
    <row r="781" spans="1:10" ht="14.25" customHeight="1" x14ac:dyDescent="0.3">
      <c r="A781" s="212" t="s">
        <v>337</v>
      </c>
      <c r="B781" s="211"/>
      <c r="C781" s="211"/>
      <c r="D781" s="211"/>
      <c r="E781" s="210"/>
      <c r="F781" s="209">
        <v>0.24</v>
      </c>
      <c r="G781" s="212" t="s">
        <v>336</v>
      </c>
      <c r="H781" s="211"/>
      <c r="I781" s="210"/>
      <c r="J781" s="209">
        <v>0.51</v>
      </c>
    </row>
    <row r="782" spans="1:10" ht="14.25" customHeight="1" x14ac:dyDescent="0.3">
      <c r="A782" s="212" t="s">
        <v>335</v>
      </c>
      <c r="B782" s="211"/>
      <c r="C782" s="211"/>
      <c r="D782" s="211"/>
      <c r="E782" s="210"/>
      <c r="F782" s="209">
        <v>0.27</v>
      </c>
      <c r="G782" s="212" t="s">
        <v>334</v>
      </c>
      <c r="H782" s="211"/>
      <c r="I782" s="210"/>
      <c r="J782" s="209">
        <v>0.11</v>
      </c>
    </row>
    <row r="783" spans="1:10" ht="14.25" customHeight="1" x14ac:dyDescent="0.3">
      <c r="A783" s="212" t="s">
        <v>333</v>
      </c>
      <c r="B783" s="211"/>
      <c r="C783" s="211"/>
      <c r="D783" s="211"/>
      <c r="E783" s="210"/>
      <c r="F783" s="209">
        <v>0.51</v>
      </c>
      <c r="G783" s="212" t="s">
        <v>332</v>
      </c>
      <c r="H783" s="211"/>
      <c r="I783" s="210"/>
      <c r="J783" s="209">
        <v>0.62</v>
      </c>
    </row>
    <row r="784" spans="1:10" ht="14.25" customHeight="1" x14ac:dyDescent="0.3">
      <c r="A784" s="232" t="s">
        <v>342</v>
      </c>
      <c r="B784" s="228" t="s">
        <v>341</v>
      </c>
      <c r="C784" s="228" t="s">
        <v>1148</v>
      </c>
      <c r="D784" s="231" t="s">
        <v>1147</v>
      </c>
      <c r="E784" s="230"/>
      <c r="F784" s="230"/>
      <c r="G784" s="230"/>
      <c r="H784" s="230"/>
      <c r="I784" s="229"/>
      <c r="J784" s="228" t="s">
        <v>218</v>
      </c>
    </row>
    <row r="785" spans="1:10" ht="14.25" customHeight="1" x14ac:dyDescent="0.3">
      <c r="A785" s="224" t="s">
        <v>54</v>
      </c>
      <c r="B785" s="224" t="s">
        <v>55</v>
      </c>
      <c r="C785" s="224" t="s">
        <v>9</v>
      </c>
      <c r="D785" s="227" t="s">
        <v>10</v>
      </c>
      <c r="E785" s="226"/>
      <c r="F785" s="225"/>
      <c r="G785" s="224" t="s">
        <v>353</v>
      </c>
      <c r="H785" s="224" t="s">
        <v>352</v>
      </c>
      <c r="I785" s="223" t="s">
        <v>351</v>
      </c>
      <c r="J785" s="222" t="s">
        <v>56</v>
      </c>
    </row>
    <row r="786" spans="1:10" ht="14.25" customHeight="1" x14ac:dyDescent="0.3">
      <c r="A786" s="216" t="s">
        <v>346</v>
      </c>
      <c r="B786" s="216" t="s">
        <v>341</v>
      </c>
      <c r="C786" s="216" t="s">
        <v>1146</v>
      </c>
      <c r="D786" s="219" t="s">
        <v>1145</v>
      </c>
      <c r="E786" s="218"/>
      <c r="F786" s="217"/>
      <c r="G786" s="216" t="s">
        <v>489</v>
      </c>
      <c r="H786" s="215">
        <v>0.32569999999999999</v>
      </c>
      <c r="I786" s="214">
        <v>30.02</v>
      </c>
      <c r="J786" s="213">
        <v>9.7799999999999994</v>
      </c>
    </row>
    <row r="787" spans="1:10" ht="14.25" customHeight="1" x14ac:dyDescent="0.3">
      <c r="A787" s="220" t="s">
        <v>342</v>
      </c>
      <c r="B787" s="216" t="s">
        <v>341</v>
      </c>
      <c r="C787" s="216" t="s">
        <v>622</v>
      </c>
      <c r="D787" s="219" t="s">
        <v>621</v>
      </c>
      <c r="E787" s="218"/>
      <c r="F787" s="217"/>
      <c r="G787" s="216" t="s">
        <v>338</v>
      </c>
      <c r="H787" s="215">
        <v>0.45290000000000002</v>
      </c>
      <c r="I787" s="214">
        <v>28.76</v>
      </c>
      <c r="J787" s="213">
        <v>13.03</v>
      </c>
    </row>
    <row r="788" spans="1:10" ht="14.25" customHeight="1" x14ac:dyDescent="0.3">
      <c r="A788" s="212" t="s">
        <v>337</v>
      </c>
      <c r="B788" s="211"/>
      <c r="C788" s="211"/>
      <c r="D788" s="211"/>
      <c r="E788" s="210"/>
      <c r="F788" s="209">
        <v>4.04</v>
      </c>
      <c r="G788" s="212" t="s">
        <v>336</v>
      </c>
      <c r="H788" s="211"/>
      <c r="I788" s="210"/>
      <c r="J788" s="209">
        <v>22.81</v>
      </c>
    </row>
    <row r="789" spans="1:10" ht="14.25" customHeight="1" x14ac:dyDescent="0.3">
      <c r="A789" s="212" t="s">
        <v>335</v>
      </c>
      <c r="B789" s="211"/>
      <c r="C789" s="211"/>
      <c r="D789" s="211"/>
      <c r="E789" s="210"/>
      <c r="F789" s="209">
        <v>4.5199999999999996</v>
      </c>
      <c r="G789" s="212" t="s">
        <v>334</v>
      </c>
      <c r="H789" s="211"/>
      <c r="I789" s="210"/>
      <c r="J789" s="209">
        <v>5.13</v>
      </c>
    </row>
    <row r="790" spans="1:10" ht="14.25" customHeight="1" x14ac:dyDescent="0.3">
      <c r="A790" s="212" t="s">
        <v>333</v>
      </c>
      <c r="B790" s="211"/>
      <c r="C790" s="211"/>
      <c r="D790" s="211"/>
      <c r="E790" s="210"/>
      <c r="F790" s="209">
        <v>13.03</v>
      </c>
      <c r="G790" s="212" t="s">
        <v>332</v>
      </c>
      <c r="H790" s="211"/>
      <c r="I790" s="210"/>
      <c r="J790" s="209">
        <v>27.94</v>
      </c>
    </row>
    <row r="791" spans="1:10" ht="14.25" customHeight="1" x14ac:dyDescent="0.3">
      <c r="A791" s="232" t="s">
        <v>342</v>
      </c>
      <c r="B791" s="228" t="s">
        <v>341</v>
      </c>
      <c r="C791" s="228" t="s">
        <v>622</v>
      </c>
      <c r="D791" s="231" t="s">
        <v>621</v>
      </c>
      <c r="E791" s="230"/>
      <c r="F791" s="230"/>
      <c r="G791" s="230"/>
      <c r="H791" s="230"/>
      <c r="I791" s="229"/>
      <c r="J791" s="228" t="s">
        <v>338</v>
      </c>
    </row>
    <row r="792" spans="1:10" ht="14.25" customHeight="1" x14ac:dyDescent="0.3">
      <c r="A792" s="224" t="s">
        <v>54</v>
      </c>
      <c r="B792" s="224" t="s">
        <v>55</v>
      </c>
      <c r="C792" s="224" t="s">
        <v>9</v>
      </c>
      <c r="D792" s="227" t="s">
        <v>10</v>
      </c>
      <c r="E792" s="226"/>
      <c r="F792" s="225"/>
      <c r="G792" s="224" t="s">
        <v>353</v>
      </c>
      <c r="H792" s="224" t="s">
        <v>352</v>
      </c>
      <c r="I792" s="223" t="s">
        <v>351</v>
      </c>
      <c r="J792" s="222" t="s">
        <v>56</v>
      </c>
    </row>
    <row r="793" spans="1:10" ht="14.25" customHeight="1" x14ac:dyDescent="0.3">
      <c r="A793" s="216" t="s">
        <v>412</v>
      </c>
      <c r="B793" s="216" t="s">
        <v>341</v>
      </c>
      <c r="C793" s="216" t="s">
        <v>1136</v>
      </c>
      <c r="D793" s="219" t="s">
        <v>1135</v>
      </c>
      <c r="E793" s="218"/>
      <c r="F793" s="217"/>
      <c r="G793" s="216" t="s">
        <v>338</v>
      </c>
      <c r="H793" s="215">
        <v>1</v>
      </c>
      <c r="I793" s="214">
        <v>18.89</v>
      </c>
      <c r="J793" s="213">
        <v>18.89</v>
      </c>
    </row>
    <row r="794" spans="1:10" ht="14.25" customHeight="1" x14ac:dyDescent="0.3">
      <c r="A794" s="220" t="s">
        <v>342</v>
      </c>
      <c r="B794" s="216" t="s">
        <v>341</v>
      </c>
      <c r="C794" s="216" t="s">
        <v>1138</v>
      </c>
      <c r="D794" s="219" t="s">
        <v>1137</v>
      </c>
      <c r="E794" s="218"/>
      <c r="F794" s="217"/>
      <c r="G794" s="216" t="s">
        <v>338</v>
      </c>
      <c r="H794" s="215">
        <v>1</v>
      </c>
      <c r="I794" s="214">
        <v>0.32</v>
      </c>
      <c r="J794" s="213">
        <v>0.32</v>
      </c>
    </row>
    <row r="795" spans="1:10" ht="14.25" customHeight="1" x14ac:dyDescent="0.3">
      <c r="A795" s="220" t="s">
        <v>342</v>
      </c>
      <c r="B795" s="216" t="s">
        <v>341</v>
      </c>
      <c r="C795" s="216" t="s">
        <v>1144</v>
      </c>
      <c r="D795" s="219" t="s">
        <v>538</v>
      </c>
      <c r="E795" s="218"/>
      <c r="F795" s="217"/>
      <c r="G795" s="216" t="s">
        <v>338</v>
      </c>
      <c r="H795" s="215">
        <v>1</v>
      </c>
      <c r="I795" s="214">
        <v>9.5500000000000007</v>
      </c>
      <c r="J795" s="213">
        <v>9.5500000000000007</v>
      </c>
    </row>
    <row r="796" spans="1:10" ht="14.25" customHeight="1" x14ac:dyDescent="0.3">
      <c r="A796" s="212" t="s">
        <v>337</v>
      </c>
      <c r="B796" s="211"/>
      <c r="C796" s="211"/>
      <c r="D796" s="211"/>
      <c r="E796" s="210"/>
      <c r="F796" s="209">
        <v>8.93</v>
      </c>
      <c r="G796" s="212" t="s">
        <v>336</v>
      </c>
      <c r="H796" s="211"/>
      <c r="I796" s="210"/>
      <c r="J796" s="209">
        <v>28.76</v>
      </c>
    </row>
    <row r="797" spans="1:10" ht="14.25" customHeight="1" x14ac:dyDescent="0.3">
      <c r="A797" s="212" t="s">
        <v>335</v>
      </c>
      <c r="B797" s="211"/>
      <c r="C797" s="211"/>
      <c r="D797" s="211"/>
      <c r="E797" s="210"/>
      <c r="F797" s="209">
        <v>9.9600000000000009</v>
      </c>
      <c r="G797" s="212" t="s">
        <v>334</v>
      </c>
      <c r="H797" s="211"/>
      <c r="I797" s="210"/>
      <c r="J797" s="209">
        <v>6.46</v>
      </c>
    </row>
    <row r="798" spans="1:10" ht="14.25" customHeight="1" x14ac:dyDescent="0.3">
      <c r="A798" s="212" t="s">
        <v>333</v>
      </c>
      <c r="B798" s="211"/>
      <c r="C798" s="211"/>
      <c r="D798" s="211"/>
      <c r="E798" s="210"/>
      <c r="F798" s="209">
        <v>28.76</v>
      </c>
      <c r="G798" s="212" t="s">
        <v>332</v>
      </c>
      <c r="H798" s="211"/>
      <c r="I798" s="210"/>
      <c r="J798" s="209">
        <v>35.22</v>
      </c>
    </row>
    <row r="799" spans="1:10" ht="14.25" customHeight="1" x14ac:dyDescent="0.3">
      <c r="A799" s="232" t="s">
        <v>342</v>
      </c>
      <c r="B799" s="228" t="s">
        <v>341</v>
      </c>
      <c r="C799" s="228" t="s">
        <v>1144</v>
      </c>
      <c r="D799" s="231" t="s">
        <v>538</v>
      </c>
      <c r="E799" s="230"/>
      <c r="F799" s="230"/>
      <c r="G799" s="230"/>
      <c r="H799" s="230"/>
      <c r="I799" s="229"/>
      <c r="J799" s="228" t="s">
        <v>338</v>
      </c>
    </row>
    <row r="800" spans="1:10" ht="14.25" customHeight="1" x14ac:dyDescent="0.3">
      <c r="A800" s="224" t="s">
        <v>54</v>
      </c>
      <c r="B800" s="224" t="s">
        <v>55</v>
      </c>
      <c r="C800" s="224" t="s">
        <v>9</v>
      </c>
      <c r="D800" s="227" t="s">
        <v>10</v>
      </c>
      <c r="E800" s="226"/>
      <c r="F800" s="225"/>
      <c r="G800" s="224" t="s">
        <v>353</v>
      </c>
      <c r="H800" s="224" t="s">
        <v>352</v>
      </c>
      <c r="I800" s="223" t="s">
        <v>351</v>
      </c>
      <c r="J800" s="222" t="s">
        <v>56</v>
      </c>
    </row>
    <row r="801" spans="1:10" ht="14.25" customHeight="1" x14ac:dyDescent="0.3">
      <c r="A801" s="216" t="s">
        <v>346</v>
      </c>
      <c r="B801" s="216" t="s">
        <v>341</v>
      </c>
      <c r="C801" s="216" t="s">
        <v>537</v>
      </c>
      <c r="D801" s="219" t="s">
        <v>425</v>
      </c>
      <c r="E801" s="218"/>
      <c r="F801" s="217"/>
      <c r="G801" s="216" t="s">
        <v>338</v>
      </c>
      <c r="H801" s="215">
        <v>1</v>
      </c>
      <c r="I801" s="214">
        <v>3.47</v>
      </c>
      <c r="J801" s="213">
        <v>3.47</v>
      </c>
    </row>
    <row r="802" spans="1:10" ht="14.25" customHeight="1" x14ac:dyDescent="0.3">
      <c r="A802" s="216" t="s">
        <v>346</v>
      </c>
      <c r="B802" s="216" t="s">
        <v>341</v>
      </c>
      <c r="C802" s="216" t="s">
        <v>536</v>
      </c>
      <c r="D802" s="219" t="s">
        <v>423</v>
      </c>
      <c r="E802" s="218"/>
      <c r="F802" s="217"/>
      <c r="G802" s="216" t="s">
        <v>338</v>
      </c>
      <c r="H802" s="215">
        <v>1</v>
      </c>
      <c r="I802" s="214">
        <v>1</v>
      </c>
      <c r="J802" s="213">
        <v>1</v>
      </c>
    </row>
    <row r="803" spans="1:10" ht="14.25" customHeight="1" x14ac:dyDescent="0.3">
      <c r="A803" s="216" t="s">
        <v>346</v>
      </c>
      <c r="B803" s="216" t="s">
        <v>341</v>
      </c>
      <c r="C803" s="216" t="s">
        <v>535</v>
      </c>
      <c r="D803" s="219" t="s">
        <v>534</v>
      </c>
      <c r="E803" s="218"/>
      <c r="F803" s="217"/>
      <c r="G803" s="216" t="s">
        <v>338</v>
      </c>
      <c r="H803" s="215">
        <v>1</v>
      </c>
      <c r="I803" s="214">
        <v>1.34</v>
      </c>
      <c r="J803" s="213">
        <v>1.34</v>
      </c>
    </row>
    <row r="804" spans="1:10" ht="14.25" customHeight="1" x14ac:dyDescent="0.3">
      <c r="A804" s="216" t="s">
        <v>346</v>
      </c>
      <c r="B804" s="216" t="s">
        <v>341</v>
      </c>
      <c r="C804" s="216" t="s">
        <v>533</v>
      </c>
      <c r="D804" s="219" t="s">
        <v>532</v>
      </c>
      <c r="E804" s="218"/>
      <c r="F804" s="217"/>
      <c r="G804" s="216" t="s">
        <v>338</v>
      </c>
      <c r="H804" s="215">
        <v>1</v>
      </c>
      <c r="I804" s="214">
        <v>0.04</v>
      </c>
      <c r="J804" s="213">
        <v>0.04</v>
      </c>
    </row>
    <row r="805" spans="1:10" ht="5.25" customHeight="1" x14ac:dyDescent="0.3"/>
    <row r="806" spans="1:10" ht="11.25" customHeight="1" x14ac:dyDescent="0.3">
      <c r="A806" s="208" t="s">
        <v>331</v>
      </c>
      <c r="B806" s="208"/>
      <c r="C806" s="208"/>
      <c r="D806" s="208"/>
      <c r="E806" s="208"/>
      <c r="F806" s="208"/>
      <c r="G806" s="208"/>
      <c r="H806" s="208"/>
      <c r="I806" s="208"/>
      <c r="J806" s="208"/>
    </row>
    <row r="807" spans="1:10" ht="11.25" customHeight="1" x14ac:dyDescent="0.3">
      <c r="A807" s="208" t="s">
        <v>330</v>
      </c>
      <c r="B807" s="208"/>
      <c r="C807" s="208"/>
      <c r="D807" s="208"/>
      <c r="E807" s="208"/>
      <c r="F807" s="208"/>
      <c r="G807" s="208"/>
      <c r="H807" s="208"/>
      <c r="I807" s="208"/>
      <c r="J807" s="208"/>
    </row>
    <row r="808" spans="1:10" ht="11.25" customHeight="1" x14ac:dyDescent="0.3">
      <c r="A808" s="208" t="s">
        <v>329</v>
      </c>
      <c r="B808" s="208"/>
      <c r="C808" s="208"/>
      <c r="D808" s="208"/>
      <c r="E808" s="208"/>
      <c r="F808" s="208"/>
      <c r="G808" s="208"/>
      <c r="H808" s="208"/>
      <c r="I808" s="208"/>
      <c r="J808" s="208"/>
    </row>
    <row r="809" spans="1:10" ht="70.95" customHeight="1" x14ac:dyDescent="0.3"/>
    <row r="810" spans="1:10" ht="14.25" customHeight="1" x14ac:dyDescent="0.3">
      <c r="A810" s="256" t="s">
        <v>395</v>
      </c>
      <c r="B810" s="255"/>
      <c r="C810" s="255"/>
      <c r="D810" s="255"/>
      <c r="E810" s="255"/>
      <c r="F810" s="255"/>
      <c r="G810" s="255"/>
      <c r="H810" s="255"/>
      <c r="I810" s="255"/>
      <c r="J810" s="254"/>
    </row>
    <row r="811" spans="1:10" ht="14.25" customHeight="1" x14ac:dyDescent="0.3">
      <c r="A811" s="253" t="s">
        <v>394</v>
      </c>
      <c r="B811" s="251" t="s">
        <v>57</v>
      </c>
      <c r="C811" s="250"/>
      <c r="D811" s="250"/>
      <c r="E811" s="250"/>
      <c r="F811" s="250"/>
      <c r="G811" s="250"/>
      <c r="H811" s="249"/>
      <c r="I811" s="233" t="s">
        <v>393</v>
      </c>
      <c r="J811" s="216" t="s">
        <v>1143</v>
      </c>
    </row>
    <row r="812" spans="1:10" ht="14.25" customHeight="1" x14ac:dyDescent="0.3">
      <c r="A812" s="253" t="s">
        <v>61</v>
      </c>
      <c r="B812" s="251" t="s">
        <v>65</v>
      </c>
      <c r="C812" s="250"/>
      <c r="D812" s="250"/>
      <c r="E812" s="250"/>
      <c r="F812" s="250"/>
      <c r="G812" s="250"/>
      <c r="H812" s="249"/>
      <c r="I812" s="233" t="s">
        <v>391</v>
      </c>
      <c r="J812" s="216" t="s">
        <v>390</v>
      </c>
    </row>
    <row r="813" spans="1:10" ht="14.25" customHeight="1" x14ac:dyDescent="0.3">
      <c r="A813" s="252" t="s">
        <v>389</v>
      </c>
      <c r="B813" s="251" t="s">
        <v>209</v>
      </c>
      <c r="C813" s="250"/>
      <c r="D813" s="250"/>
      <c r="E813" s="250"/>
      <c r="F813" s="250"/>
      <c r="G813" s="250"/>
      <c r="H813" s="249"/>
      <c r="I813" s="240" t="s">
        <v>388</v>
      </c>
      <c r="J813" s="239"/>
    </row>
    <row r="814" spans="1:10" ht="14.25" customHeight="1" x14ac:dyDescent="0.3">
      <c r="A814" s="248" t="s">
        <v>387</v>
      </c>
      <c r="B814" s="247" t="s">
        <v>386</v>
      </c>
      <c r="C814" s="246"/>
      <c r="D814" s="246"/>
      <c r="E814" s="246"/>
      <c r="F814" s="246"/>
      <c r="G814" s="246"/>
      <c r="H814" s="245"/>
      <c r="I814" s="233" t="s">
        <v>385</v>
      </c>
      <c r="J814" s="216" t="s">
        <v>384</v>
      </c>
    </row>
    <row r="815" spans="1:10" ht="14.25" customHeight="1" x14ac:dyDescent="0.3">
      <c r="A815" s="238"/>
      <c r="B815" s="243"/>
      <c r="C815" s="242"/>
      <c r="D815" s="242"/>
      <c r="E815" s="242"/>
      <c r="F815" s="242"/>
      <c r="G815" s="242"/>
      <c r="H815" s="241"/>
      <c r="I815" s="244" t="s">
        <v>383</v>
      </c>
      <c r="J815" s="216" t="s">
        <v>382</v>
      </c>
    </row>
    <row r="816" spans="1:10" ht="14.25" customHeight="1" x14ac:dyDescent="0.3">
      <c r="A816" s="238"/>
      <c r="B816" s="243"/>
      <c r="C816" s="242"/>
      <c r="D816" s="242"/>
      <c r="E816" s="242"/>
      <c r="F816" s="242"/>
      <c r="G816" s="242"/>
      <c r="H816" s="241"/>
      <c r="I816" s="240" t="s">
        <v>7</v>
      </c>
      <c r="J816" s="239"/>
    </row>
    <row r="817" spans="1:10" ht="14.25" customHeight="1" x14ac:dyDescent="0.3">
      <c r="A817" s="238"/>
      <c r="B817" s="237"/>
      <c r="C817" s="236"/>
      <c r="D817" s="236"/>
      <c r="E817" s="236"/>
      <c r="F817" s="236"/>
      <c r="G817" s="236"/>
      <c r="H817" s="235"/>
      <c r="I817" s="233" t="s">
        <v>381</v>
      </c>
      <c r="J817" s="216" t="s">
        <v>380</v>
      </c>
    </row>
    <row r="818" spans="1:10" ht="14.25" customHeight="1" x14ac:dyDescent="0.3">
      <c r="A818" s="234"/>
      <c r="B818" s="219" t="s">
        <v>378</v>
      </c>
      <c r="C818" s="218"/>
      <c r="D818" s="217"/>
      <c r="E818" s="219" t="s">
        <v>320</v>
      </c>
      <c r="F818" s="218"/>
      <c r="G818" s="218"/>
      <c r="H818" s="217"/>
      <c r="I818" s="233" t="s">
        <v>379</v>
      </c>
      <c r="J818" s="216" t="s">
        <v>378</v>
      </c>
    </row>
    <row r="819" spans="1:10" ht="14.25" customHeight="1" x14ac:dyDescent="0.3">
      <c r="A819" s="233" t="s">
        <v>377</v>
      </c>
      <c r="B819" s="219" t="s">
        <v>376</v>
      </c>
      <c r="C819" s="218"/>
      <c r="D819" s="218"/>
      <c r="E819" s="218"/>
      <c r="F819" s="218"/>
      <c r="G819" s="218"/>
      <c r="H819" s="218"/>
      <c r="I819" s="218"/>
      <c r="J819" s="217"/>
    </row>
    <row r="820" spans="1:10" ht="14.25" customHeight="1" x14ac:dyDescent="0.3">
      <c r="A820" s="216" t="s">
        <v>346</v>
      </c>
      <c r="B820" s="216" t="s">
        <v>341</v>
      </c>
      <c r="C820" s="216" t="s">
        <v>1142</v>
      </c>
      <c r="D820" s="219" t="s">
        <v>1141</v>
      </c>
      <c r="E820" s="218"/>
      <c r="F820" s="217"/>
      <c r="G820" s="216" t="s">
        <v>338</v>
      </c>
      <c r="H820" s="215">
        <v>1</v>
      </c>
      <c r="I820" s="214">
        <v>1.73</v>
      </c>
      <c r="J820" s="213">
        <v>1.73</v>
      </c>
    </row>
    <row r="821" spans="1:10" ht="22.8" customHeight="1" x14ac:dyDescent="0.3">
      <c r="A821" s="216" t="s">
        <v>346</v>
      </c>
      <c r="B821" s="216" t="s">
        <v>341</v>
      </c>
      <c r="C821" s="216" t="s">
        <v>1140</v>
      </c>
      <c r="D821" s="219" t="s">
        <v>1139</v>
      </c>
      <c r="E821" s="218"/>
      <c r="F821" s="217"/>
      <c r="G821" s="216" t="s">
        <v>338</v>
      </c>
      <c r="H821" s="215">
        <v>1</v>
      </c>
      <c r="I821" s="214">
        <v>1.97</v>
      </c>
      <c r="J821" s="213">
        <v>1.97</v>
      </c>
    </row>
    <row r="822" spans="1:10" ht="14.25" customHeight="1" x14ac:dyDescent="0.3">
      <c r="A822" s="212" t="s">
        <v>337</v>
      </c>
      <c r="B822" s="211"/>
      <c r="C822" s="211"/>
      <c r="D822" s="211"/>
      <c r="E822" s="210"/>
      <c r="F822" s="209">
        <v>0</v>
      </c>
      <c r="G822" s="212" t="s">
        <v>336</v>
      </c>
      <c r="H822" s="211"/>
      <c r="I822" s="210"/>
      <c r="J822" s="209">
        <v>9.5500000000000007</v>
      </c>
    </row>
    <row r="823" spans="1:10" ht="14.25" customHeight="1" x14ac:dyDescent="0.3">
      <c r="A823" s="212" t="s">
        <v>335</v>
      </c>
      <c r="B823" s="211"/>
      <c r="C823" s="211"/>
      <c r="D823" s="211"/>
      <c r="E823" s="210"/>
      <c r="F823" s="209">
        <v>0</v>
      </c>
      <c r="G823" s="212" t="s">
        <v>334</v>
      </c>
      <c r="H823" s="211"/>
      <c r="I823" s="210"/>
      <c r="J823" s="209">
        <v>2.15</v>
      </c>
    </row>
    <row r="824" spans="1:10" ht="14.25" customHeight="1" x14ac:dyDescent="0.3">
      <c r="A824" s="212" t="s">
        <v>333</v>
      </c>
      <c r="B824" s="211"/>
      <c r="C824" s="211"/>
      <c r="D824" s="211"/>
      <c r="E824" s="210"/>
      <c r="F824" s="209">
        <v>0</v>
      </c>
      <c r="G824" s="212" t="s">
        <v>332</v>
      </c>
      <c r="H824" s="211"/>
      <c r="I824" s="210"/>
      <c r="J824" s="209">
        <v>11.7</v>
      </c>
    </row>
    <row r="825" spans="1:10" ht="14.25" customHeight="1" x14ac:dyDescent="0.3">
      <c r="A825" s="232" t="s">
        <v>342</v>
      </c>
      <c r="B825" s="228" t="s">
        <v>341</v>
      </c>
      <c r="C825" s="228" t="s">
        <v>1138</v>
      </c>
      <c r="D825" s="231" t="s">
        <v>1137</v>
      </c>
      <c r="E825" s="230"/>
      <c r="F825" s="230"/>
      <c r="G825" s="230"/>
      <c r="H825" s="230"/>
      <c r="I825" s="229"/>
      <c r="J825" s="228" t="s">
        <v>338</v>
      </c>
    </row>
    <row r="826" spans="1:10" ht="14.25" customHeight="1" x14ac:dyDescent="0.3">
      <c r="A826" s="224" t="s">
        <v>54</v>
      </c>
      <c r="B826" s="224" t="s">
        <v>55</v>
      </c>
      <c r="C826" s="224" t="s">
        <v>9</v>
      </c>
      <c r="D826" s="227" t="s">
        <v>10</v>
      </c>
      <c r="E826" s="226"/>
      <c r="F826" s="225"/>
      <c r="G826" s="224" t="s">
        <v>353</v>
      </c>
      <c r="H826" s="224" t="s">
        <v>352</v>
      </c>
      <c r="I826" s="223" t="s">
        <v>351</v>
      </c>
      <c r="J826" s="222" t="s">
        <v>56</v>
      </c>
    </row>
    <row r="827" spans="1:10" ht="14.25" customHeight="1" x14ac:dyDescent="0.3">
      <c r="A827" s="216" t="s">
        <v>412</v>
      </c>
      <c r="B827" s="216" t="s">
        <v>341</v>
      </c>
      <c r="C827" s="216" t="s">
        <v>1136</v>
      </c>
      <c r="D827" s="219" t="s">
        <v>1135</v>
      </c>
      <c r="E827" s="218"/>
      <c r="F827" s="217"/>
      <c r="G827" s="216" t="s">
        <v>338</v>
      </c>
      <c r="H827" s="215">
        <v>1.6990000000000002E-2</v>
      </c>
      <c r="I827" s="214">
        <v>18.89</v>
      </c>
      <c r="J827" s="213">
        <v>0.32</v>
      </c>
    </row>
    <row r="828" spans="1:10" ht="14.25" customHeight="1" x14ac:dyDescent="0.3">
      <c r="A828" s="212" t="s">
        <v>337</v>
      </c>
      <c r="B828" s="211"/>
      <c r="C828" s="211"/>
      <c r="D828" s="211"/>
      <c r="E828" s="210"/>
      <c r="F828" s="209">
        <v>0.15</v>
      </c>
      <c r="G828" s="212" t="s">
        <v>336</v>
      </c>
      <c r="H828" s="211"/>
      <c r="I828" s="210"/>
      <c r="J828" s="209">
        <v>0.32</v>
      </c>
    </row>
    <row r="829" spans="1:10" ht="14.25" customHeight="1" x14ac:dyDescent="0.3">
      <c r="A829" s="212" t="s">
        <v>335</v>
      </c>
      <c r="B829" s="211"/>
      <c r="C829" s="211"/>
      <c r="D829" s="211"/>
      <c r="E829" s="210"/>
      <c r="F829" s="209">
        <v>0.17</v>
      </c>
      <c r="G829" s="212" t="s">
        <v>334</v>
      </c>
      <c r="H829" s="211"/>
      <c r="I829" s="210"/>
      <c r="J829" s="209">
        <v>7.0000000000000007E-2</v>
      </c>
    </row>
    <row r="830" spans="1:10" ht="14.25" customHeight="1" x14ac:dyDescent="0.3">
      <c r="A830" s="212" t="s">
        <v>333</v>
      </c>
      <c r="B830" s="211"/>
      <c r="C830" s="211"/>
      <c r="D830" s="211"/>
      <c r="E830" s="210"/>
      <c r="F830" s="209">
        <v>0.32</v>
      </c>
      <c r="G830" s="212" t="s">
        <v>332</v>
      </c>
      <c r="H830" s="211"/>
      <c r="I830" s="210"/>
      <c r="J830" s="209">
        <v>0.39</v>
      </c>
    </row>
    <row r="831" spans="1:10" ht="14.25" customHeight="1" x14ac:dyDescent="0.3">
      <c r="A831" s="232" t="s">
        <v>342</v>
      </c>
      <c r="B831" s="228" t="s">
        <v>341</v>
      </c>
      <c r="C831" s="228" t="s">
        <v>340</v>
      </c>
      <c r="D831" s="231" t="s">
        <v>339</v>
      </c>
      <c r="E831" s="230"/>
      <c r="F831" s="230"/>
      <c r="G831" s="230"/>
      <c r="H831" s="230"/>
      <c r="I831" s="229"/>
      <c r="J831" s="228" t="s">
        <v>338</v>
      </c>
    </row>
    <row r="832" spans="1:10" ht="14.25" customHeight="1" x14ac:dyDescent="0.3">
      <c r="A832" s="224" t="s">
        <v>54</v>
      </c>
      <c r="B832" s="224" t="s">
        <v>55</v>
      </c>
      <c r="C832" s="224" t="s">
        <v>9</v>
      </c>
      <c r="D832" s="227" t="s">
        <v>10</v>
      </c>
      <c r="E832" s="226"/>
      <c r="F832" s="225"/>
      <c r="G832" s="224" t="s">
        <v>353</v>
      </c>
      <c r="H832" s="224" t="s">
        <v>352</v>
      </c>
      <c r="I832" s="223" t="s">
        <v>351</v>
      </c>
      <c r="J832" s="222" t="s">
        <v>56</v>
      </c>
    </row>
    <row r="833" spans="1:10" ht="14.25" customHeight="1" x14ac:dyDescent="0.3">
      <c r="A833" s="216" t="s">
        <v>412</v>
      </c>
      <c r="B833" s="216" t="s">
        <v>341</v>
      </c>
      <c r="C833" s="216" t="s">
        <v>618</v>
      </c>
      <c r="D833" s="219" t="s">
        <v>617</v>
      </c>
      <c r="E833" s="218"/>
      <c r="F833" s="217"/>
      <c r="G833" s="216" t="s">
        <v>338</v>
      </c>
      <c r="H833" s="215">
        <v>1</v>
      </c>
      <c r="I833" s="214">
        <v>13.67</v>
      </c>
      <c r="J833" s="213">
        <v>13.67</v>
      </c>
    </row>
    <row r="834" spans="1:10" ht="14.25" customHeight="1" x14ac:dyDescent="0.3">
      <c r="A834" s="220" t="s">
        <v>342</v>
      </c>
      <c r="B834" s="216" t="s">
        <v>341</v>
      </c>
      <c r="C834" s="216" t="s">
        <v>1099</v>
      </c>
      <c r="D834" s="219" t="s">
        <v>1098</v>
      </c>
      <c r="E834" s="218"/>
      <c r="F834" s="217"/>
      <c r="G834" s="216" t="s">
        <v>338</v>
      </c>
      <c r="H834" s="215">
        <v>1</v>
      </c>
      <c r="I834" s="214">
        <v>0.33</v>
      </c>
      <c r="J834" s="213">
        <v>0.33</v>
      </c>
    </row>
    <row r="835" spans="1:10" ht="14.25" customHeight="1" x14ac:dyDescent="0.3">
      <c r="A835" s="220" t="s">
        <v>342</v>
      </c>
      <c r="B835" s="216" t="s">
        <v>341</v>
      </c>
      <c r="C835" s="216" t="s">
        <v>1134</v>
      </c>
      <c r="D835" s="219" t="s">
        <v>538</v>
      </c>
      <c r="E835" s="218"/>
      <c r="F835" s="217"/>
      <c r="G835" s="216" t="s">
        <v>338</v>
      </c>
      <c r="H835" s="215">
        <v>1</v>
      </c>
      <c r="I835" s="214">
        <v>7.79</v>
      </c>
      <c r="J835" s="213">
        <v>7.79</v>
      </c>
    </row>
    <row r="836" spans="1:10" ht="14.25" customHeight="1" x14ac:dyDescent="0.3">
      <c r="A836" s="212" t="s">
        <v>337</v>
      </c>
      <c r="B836" s="211"/>
      <c r="C836" s="211"/>
      <c r="D836" s="211"/>
      <c r="E836" s="210"/>
      <c r="F836" s="209">
        <v>6.46</v>
      </c>
      <c r="G836" s="212" t="s">
        <v>336</v>
      </c>
      <c r="H836" s="211"/>
      <c r="I836" s="210"/>
      <c r="J836" s="209">
        <v>21.79</v>
      </c>
    </row>
    <row r="837" spans="1:10" ht="14.25" customHeight="1" x14ac:dyDescent="0.3">
      <c r="A837" s="212" t="s">
        <v>335</v>
      </c>
      <c r="B837" s="211"/>
      <c r="C837" s="211"/>
      <c r="D837" s="211"/>
      <c r="E837" s="210"/>
      <c r="F837" s="209">
        <v>7.21</v>
      </c>
      <c r="G837" s="212" t="s">
        <v>334</v>
      </c>
      <c r="H837" s="211"/>
      <c r="I837" s="210"/>
      <c r="J837" s="209">
        <v>4.9000000000000004</v>
      </c>
    </row>
    <row r="838" spans="1:10" ht="14.25" customHeight="1" x14ac:dyDescent="0.3">
      <c r="A838" s="212" t="s">
        <v>333</v>
      </c>
      <c r="B838" s="211"/>
      <c r="C838" s="211"/>
      <c r="D838" s="211"/>
      <c r="E838" s="210"/>
      <c r="F838" s="209">
        <v>21.79</v>
      </c>
      <c r="G838" s="212" t="s">
        <v>332</v>
      </c>
      <c r="H838" s="211"/>
      <c r="I838" s="210"/>
      <c r="J838" s="209">
        <v>26.69</v>
      </c>
    </row>
    <row r="839" spans="1:10" ht="14.25" customHeight="1" x14ac:dyDescent="0.3">
      <c r="A839" s="232" t="s">
        <v>342</v>
      </c>
      <c r="B839" s="228" t="s">
        <v>341</v>
      </c>
      <c r="C839" s="228" t="s">
        <v>1134</v>
      </c>
      <c r="D839" s="231" t="s">
        <v>538</v>
      </c>
      <c r="E839" s="230"/>
      <c r="F839" s="230"/>
      <c r="G839" s="230"/>
      <c r="H839" s="230"/>
      <c r="I839" s="229"/>
      <c r="J839" s="228" t="s">
        <v>338</v>
      </c>
    </row>
    <row r="840" spans="1:10" ht="14.25" customHeight="1" x14ac:dyDescent="0.3">
      <c r="A840" s="224" t="s">
        <v>54</v>
      </c>
      <c r="B840" s="224" t="s">
        <v>55</v>
      </c>
      <c r="C840" s="224" t="s">
        <v>9</v>
      </c>
      <c r="D840" s="227" t="s">
        <v>10</v>
      </c>
      <c r="E840" s="226"/>
      <c r="F840" s="225"/>
      <c r="G840" s="224" t="s">
        <v>353</v>
      </c>
      <c r="H840" s="224" t="s">
        <v>352</v>
      </c>
      <c r="I840" s="223" t="s">
        <v>351</v>
      </c>
      <c r="J840" s="222" t="s">
        <v>56</v>
      </c>
    </row>
    <row r="841" spans="1:10" ht="14.25" customHeight="1" x14ac:dyDescent="0.3">
      <c r="A841" s="216" t="s">
        <v>346</v>
      </c>
      <c r="B841" s="216" t="s">
        <v>341</v>
      </c>
      <c r="C841" s="216" t="s">
        <v>537</v>
      </c>
      <c r="D841" s="219" t="s">
        <v>425</v>
      </c>
      <c r="E841" s="218"/>
      <c r="F841" s="217"/>
      <c r="G841" s="216" t="s">
        <v>338</v>
      </c>
      <c r="H841" s="215">
        <v>1</v>
      </c>
      <c r="I841" s="214">
        <v>3.47</v>
      </c>
      <c r="J841" s="213">
        <v>3.47</v>
      </c>
    </row>
    <row r="842" spans="1:10" ht="14.25" customHeight="1" x14ac:dyDescent="0.3">
      <c r="A842" s="216" t="s">
        <v>346</v>
      </c>
      <c r="B842" s="216" t="s">
        <v>341</v>
      </c>
      <c r="C842" s="216" t="s">
        <v>536</v>
      </c>
      <c r="D842" s="219" t="s">
        <v>423</v>
      </c>
      <c r="E842" s="218"/>
      <c r="F842" s="217"/>
      <c r="G842" s="216" t="s">
        <v>338</v>
      </c>
      <c r="H842" s="215">
        <v>1</v>
      </c>
      <c r="I842" s="214">
        <v>1</v>
      </c>
      <c r="J842" s="213">
        <v>1</v>
      </c>
    </row>
    <row r="843" spans="1:10" ht="14.25" customHeight="1" x14ac:dyDescent="0.3">
      <c r="A843" s="216" t="s">
        <v>346</v>
      </c>
      <c r="B843" s="216" t="s">
        <v>341</v>
      </c>
      <c r="C843" s="216" t="s">
        <v>535</v>
      </c>
      <c r="D843" s="219" t="s">
        <v>534</v>
      </c>
      <c r="E843" s="218"/>
      <c r="F843" s="217"/>
      <c r="G843" s="216" t="s">
        <v>338</v>
      </c>
      <c r="H843" s="215">
        <v>1</v>
      </c>
      <c r="I843" s="214">
        <v>1.34</v>
      </c>
      <c r="J843" s="213">
        <v>1.34</v>
      </c>
    </row>
    <row r="844" spans="1:10" ht="14.25" customHeight="1" x14ac:dyDescent="0.3">
      <c r="A844" s="216" t="s">
        <v>346</v>
      </c>
      <c r="B844" s="216" t="s">
        <v>341</v>
      </c>
      <c r="C844" s="216" t="s">
        <v>533</v>
      </c>
      <c r="D844" s="219" t="s">
        <v>532</v>
      </c>
      <c r="E844" s="218"/>
      <c r="F844" s="217"/>
      <c r="G844" s="216" t="s">
        <v>338</v>
      </c>
      <c r="H844" s="215">
        <v>1</v>
      </c>
      <c r="I844" s="214">
        <v>0.04</v>
      </c>
      <c r="J844" s="213">
        <v>0.04</v>
      </c>
    </row>
    <row r="845" spans="1:10" ht="14.25" customHeight="1" x14ac:dyDescent="0.3">
      <c r="A845" s="216" t="s">
        <v>346</v>
      </c>
      <c r="B845" s="216" t="s">
        <v>341</v>
      </c>
      <c r="C845" s="216" t="s">
        <v>1055</v>
      </c>
      <c r="D845" s="219" t="s">
        <v>1054</v>
      </c>
      <c r="E845" s="218"/>
      <c r="F845" s="217"/>
      <c r="G845" s="216" t="s">
        <v>338</v>
      </c>
      <c r="H845" s="215">
        <v>1</v>
      </c>
      <c r="I845" s="214">
        <v>1.33</v>
      </c>
      <c r="J845" s="213">
        <v>1.33</v>
      </c>
    </row>
    <row r="846" spans="1:10" ht="22.8" customHeight="1" x14ac:dyDescent="0.3">
      <c r="A846" s="216" t="s">
        <v>346</v>
      </c>
      <c r="B846" s="216" t="s">
        <v>341</v>
      </c>
      <c r="C846" s="216" t="s">
        <v>1053</v>
      </c>
      <c r="D846" s="219" t="s">
        <v>1052</v>
      </c>
      <c r="E846" s="218"/>
      <c r="F846" s="217"/>
      <c r="G846" s="216" t="s">
        <v>338</v>
      </c>
      <c r="H846" s="215">
        <v>1</v>
      </c>
      <c r="I846" s="214">
        <v>0.61</v>
      </c>
      <c r="J846" s="213">
        <v>0.61</v>
      </c>
    </row>
    <row r="847" spans="1:10" ht="14.25" customHeight="1" x14ac:dyDescent="0.3">
      <c r="A847" s="212" t="s">
        <v>337</v>
      </c>
      <c r="B847" s="211"/>
      <c r="C847" s="211"/>
      <c r="D847" s="211"/>
      <c r="E847" s="210"/>
      <c r="F847" s="209">
        <v>0</v>
      </c>
      <c r="G847" s="212" t="s">
        <v>336</v>
      </c>
      <c r="H847" s="211"/>
      <c r="I847" s="210"/>
      <c r="J847" s="209">
        <v>7.79</v>
      </c>
    </row>
    <row r="848" spans="1:10" ht="14.25" customHeight="1" x14ac:dyDescent="0.3">
      <c r="A848" s="212" t="s">
        <v>335</v>
      </c>
      <c r="B848" s="211"/>
      <c r="C848" s="211"/>
      <c r="D848" s="211"/>
      <c r="E848" s="210"/>
      <c r="F848" s="209">
        <v>0</v>
      </c>
      <c r="G848" s="212" t="s">
        <v>334</v>
      </c>
      <c r="H848" s="211"/>
      <c r="I848" s="210"/>
      <c r="J848" s="209">
        <v>1.75</v>
      </c>
    </row>
    <row r="849" spans="1:10" ht="14.25" customHeight="1" x14ac:dyDescent="0.3">
      <c r="A849" s="212" t="s">
        <v>333</v>
      </c>
      <c r="B849" s="211"/>
      <c r="C849" s="211"/>
      <c r="D849" s="211"/>
      <c r="E849" s="210"/>
      <c r="F849" s="209">
        <v>0</v>
      </c>
      <c r="G849" s="212" t="s">
        <v>332</v>
      </c>
      <c r="H849" s="211"/>
      <c r="I849" s="210"/>
      <c r="J849" s="209">
        <v>9.5399999999999991</v>
      </c>
    </row>
    <row r="850" spans="1:10" ht="14.25" customHeight="1" x14ac:dyDescent="0.3">
      <c r="A850" s="232" t="s">
        <v>342</v>
      </c>
      <c r="B850" s="228" t="s">
        <v>341</v>
      </c>
      <c r="C850" s="228" t="s">
        <v>1099</v>
      </c>
      <c r="D850" s="231" t="s">
        <v>1098</v>
      </c>
      <c r="E850" s="230"/>
      <c r="F850" s="230"/>
      <c r="G850" s="230"/>
      <c r="H850" s="230"/>
      <c r="I850" s="229"/>
      <c r="J850" s="228" t="s">
        <v>338</v>
      </c>
    </row>
    <row r="851" spans="1:10" ht="14.25" customHeight="1" x14ac:dyDescent="0.3">
      <c r="A851" s="224" t="s">
        <v>54</v>
      </c>
      <c r="B851" s="224" t="s">
        <v>55</v>
      </c>
      <c r="C851" s="224" t="s">
        <v>9</v>
      </c>
      <c r="D851" s="227" t="s">
        <v>10</v>
      </c>
      <c r="E851" s="226"/>
      <c r="F851" s="225"/>
      <c r="G851" s="224" t="s">
        <v>353</v>
      </c>
      <c r="H851" s="224" t="s">
        <v>352</v>
      </c>
      <c r="I851" s="223" t="s">
        <v>351</v>
      </c>
      <c r="J851" s="222" t="s">
        <v>56</v>
      </c>
    </row>
    <row r="852" spans="1:10" ht="14.25" customHeight="1" x14ac:dyDescent="0.3">
      <c r="A852" s="216" t="s">
        <v>412</v>
      </c>
      <c r="B852" s="216" t="s">
        <v>341</v>
      </c>
      <c r="C852" s="216" t="s">
        <v>618</v>
      </c>
      <c r="D852" s="219" t="s">
        <v>617</v>
      </c>
      <c r="E852" s="218"/>
      <c r="F852" s="217"/>
      <c r="G852" s="216" t="s">
        <v>338</v>
      </c>
      <c r="H852" s="215">
        <v>2.4420000000000001E-2</v>
      </c>
      <c r="I852" s="214">
        <v>13.67</v>
      </c>
      <c r="J852" s="213">
        <v>0.33</v>
      </c>
    </row>
    <row r="853" spans="1:10" ht="14.25" customHeight="1" x14ac:dyDescent="0.3">
      <c r="A853" s="212" t="s">
        <v>337</v>
      </c>
      <c r="B853" s="211"/>
      <c r="C853" s="211"/>
      <c r="D853" s="211"/>
      <c r="E853" s="210"/>
      <c r="F853" s="209">
        <v>0.16</v>
      </c>
      <c r="G853" s="212" t="s">
        <v>336</v>
      </c>
      <c r="H853" s="211"/>
      <c r="I853" s="210"/>
      <c r="J853" s="209">
        <v>0.33</v>
      </c>
    </row>
    <row r="854" spans="1:10" ht="14.25" customHeight="1" x14ac:dyDescent="0.3">
      <c r="A854" s="212" t="s">
        <v>335</v>
      </c>
      <c r="B854" s="211"/>
      <c r="C854" s="211"/>
      <c r="D854" s="211"/>
      <c r="E854" s="210"/>
      <c r="F854" s="209">
        <v>0.17</v>
      </c>
      <c r="G854" s="212" t="s">
        <v>334</v>
      </c>
      <c r="H854" s="211"/>
      <c r="I854" s="210"/>
      <c r="J854" s="209">
        <v>7.0000000000000007E-2</v>
      </c>
    </row>
    <row r="855" spans="1:10" ht="14.25" customHeight="1" x14ac:dyDescent="0.3">
      <c r="A855" s="212" t="s">
        <v>333</v>
      </c>
      <c r="B855" s="211"/>
      <c r="C855" s="211"/>
      <c r="D855" s="211"/>
      <c r="E855" s="210"/>
      <c r="F855" s="209">
        <v>0.33</v>
      </c>
      <c r="G855" s="212" t="s">
        <v>332</v>
      </c>
      <c r="H855" s="211"/>
      <c r="I855" s="210"/>
      <c r="J855" s="209">
        <v>0.4</v>
      </c>
    </row>
    <row r="856" spans="1:10" ht="14.25" customHeight="1" x14ac:dyDescent="0.3">
      <c r="A856" s="232" t="s">
        <v>342</v>
      </c>
      <c r="B856" s="228" t="s">
        <v>341</v>
      </c>
      <c r="C856" s="228" t="s">
        <v>603</v>
      </c>
      <c r="D856" s="231" t="s">
        <v>602</v>
      </c>
      <c r="E856" s="230"/>
      <c r="F856" s="230"/>
      <c r="G856" s="230"/>
      <c r="H856" s="230"/>
      <c r="I856" s="229"/>
      <c r="J856" s="228" t="s">
        <v>338</v>
      </c>
    </row>
    <row r="857" spans="1:10" ht="14.25" customHeight="1" x14ac:dyDescent="0.3">
      <c r="A857" s="224" t="s">
        <v>54</v>
      </c>
      <c r="B857" s="224" t="s">
        <v>55</v>
      </c>
      <c r="C857" s="224" t="s">
        <v>9</v>
      </c>
      <c r="D857" s="227" t="s">
        <v>10</v>
      </c>
      <c r="E857" s="226"/>
      <c r="F857" s="225"/>
      <c r="G857" s="224" t="s">
        <v>353</v>
      </c>
      <c r="H857" s="224" t="s">
        <v>352</v>
      </c>
      <c r="I857" s="223" t="s">
        <v>351</v>
      </c>
      <c r="J857" s="222" t="s">
        <v>56</v>
      </c>
    </row>
    <row r="858" spans="1:10" ht="14.25" customHeight="1" x14ac:dyDescent="0.3">
      <c r="A858" s="216" t="s">
        <v>412</v>
      </c>
      <c r="B858" s="216" t="s">
        <v>341</v>
      </c>
      <c r="C858" s="216" t="s">
        <v>1130</v>
      </c>
      <c r="D858" s="219" t="s">
        <v>1129</v>
      </c>
      <c r="E858" s="218"/>
      <c r="F858" s="217"/>
      <c r="G858" s="216" t="s">
        <v>338</v>
      </c>
      <c r="H858" s="215">
        <v>1</v>
      </c>
      <c r="I858" s="214">
        <v>18.89</v>
      </c>
      <c r="J858" s="213">
        <v>18.89</v>
      </c>
    </row>
    <row r="859" spans="1:10" ht="22.8" customHeight="1" x14ac:dyDescent="0.3">
      <c r="A859" s="220" t="s">
        <v>342</v>
      </c>
      <c r="B859" s="216" t="s">
        <v>341</v>
      </c>
      <c r="C859" s="216" t="s">
        <v>1132</v>
      </c>
      <c r="D859" s="219" t="s">
        <v>1131</v>
      </c>
      <c r="E859" s="218"/>
      <c r="F859" s="217"/>
      <c r="G859" s="216" t="s">
        <v>338</v>
      </c>
      <c r="H859" s="215">
        <v>1</v>
      </c>
      <c r="I859" s="214">
        <v>0.25</v>
      </c>
      <c r="J859" s="213">
        <v>0.25</v>
      </c>
    </row>
    <row r="860" spans="1:10" ht="14.25" customHeight="1" x14ac:dyDescent="0.3">
      <c r="A860" s="220" t="s">
        <v>342</v>
      </c>
      <c r="B860" s="216" t="s">
        <v>341</v>
      </c>
      <c r="C860" s="216" t="s">
        <v>1133</v>
      </c>
      <c r="D860" s="219" t="s">
        <v>538</v>
      </c>
      <c r="E860" s="218"/>
      <c r="F860" s="217"/>
      <c r="G860" s="216" t="s">
        <v>338</v>
      </c>
      <c r="H860" s="215">
        <v>1</v>
      </c>
      <c r="I860" s="214">
        <v>7.77</v>
      </c>
      <c r="J860" s="213">
        <v>7.77</v>
      </c>
    </row>
    <row r="861" spans="1:10" ht="14.25" customHeight="1" x14ac:dyDescent="0.3">
      <c r="A861" s="212" t="s">
        <v>337</v>
      </c>
      <c r="B861" s="211"/>
      <c r="C861" s="211"/>
      <c r="D861" s="211"/>
      <c r="E861" s="210"/>
      <c r="F861" s="209">
        <v>8.93</v>
      </c>
      <c r="G861" s="212" t="s">
        <v>336</v>
      </c>
      <c r="H861" s="211"/>
      <c r="I861" s="210"/>
      <c r="J861" s="209">
        <v>26.91</v>
      </c>
    </row>
    <row r="862" spans="1:10" ht="14.25" customHeight="1" x14ac:dyDescent="0.3">
      <c r="A862" s="212" t="s">
        <v>335</v>
      </c>
      <c r="B862" s="211"/>
      <c r="C862" s="211"/>
      <c r="D862" s="211"/>
      <c r="E862" s="210"/>
      <c r="F862" s="209">
        <v>9.9600000000000009</v>
      </c>
      <c r="G862" s="212" t="s">
        <v>334</v>
      </c>
      <c r="H862" s="211"/>
      <c r="I862" s="210"/>
      <c r="J862" s="209">
        <v>6.05</v>
      </c>
    </row>
    <row r="863" spans="1:10" ht="14.25" customHeight="1" x14ac:dyDescent="0.3">
      <c r="A863" s="212" t="s">
        <v>333</v>
      </c>
      <c r="B863" s="211"/>
      <c r="C863" s="211"/>
      <c r="D863" s="211"/>
      <c r="E863" s="210"/>
      <c r="F863" s="209">
        <v>26.91</v>
      </c>
      <c r="G863" s="212" t="s">
        <v>332</v>
      </c>
      <c r="H863" s="211"/>
      <c r="I863" s="210"/>
      <c r="J863" s="209">
        <v>32.96</v>
      </c>
    </row>
    <row r="864" spans="1:10" ht="14.25" customHeight="1" x14ac:dyDescent="0.3">
      <c r="A864" s="232" t="s">
        <v>342</v>
      </c>
      <c r="B864" s="228" t="s">
        <v>341</v>
      </c>
      <c r="C864" s="228" t="s">
        <v>1133</v>
      </c>
      <c r="D864" s="231" t="s">
        <v>538</v>
      </c>
      <c r="E864" s="230"/>
      <c r="F864" s="230"/>
      <c r="G864" s="230"/>
      <c r="H864" s="230"/>
      <c r="I864" s="229"/>
      <c r="J864" s="228" t="s">
        <v>338</v>
      </c>
    </row>
    <row r="865" spans="1:10" ht="14.25" customHeight="1" x14ac:dyDescent="0.3">
      <c r="A865" s="224" t="s">
        <v>54</v>
      </c>
      <c r="B865" s="224" t="s">
        <v>55</v>
      </c>
      <c r="C865" s="224" t="s">
        <v>9</v>
      </c>
      <c r="D865" s="227" t="s">
        <v>10</v>
      </c>
      <c r="E865" s="226"/>
      <c r="F865" s="225"/>
      <c r="G865" s="224" t="s">
        <v>353</v>
      </c>
      <c r="H865" s="224" t="s">
        <v>352</v>
      </c>
      <c r="I865" s="223" t="s">
        <v>351</v>
      </c>
      <c r="J865" s="222" t="s">
        <v>56</v>
      </c>
    </row>
    <row r="866" spans="1:10" ht="14.25" customHeight="1" x14ac:dyDescent="0.3">
      <c r="A866" s="216" t="s">
        <v>346</v>
      </c>
      <c r="B866" s="216" t="s">
        <v>341</v>
      </c>
      <c r="C866" s="216" t="s">
        <v>537</v>
      </c>
      <c r="D866" s="219" t="s">
        <v>425</v>
      </c>
      <c r="E866" s="218"/>
      <c r="F866" s="217"/>
      <c r="G866" s="216" t="s">
        <v>338</v>
      </c>
      <c r="H866" s="215">
        <v>1</v>
      </c>
      <c r="I866" s="214">
        <v>3.47</v>
      </c>
      <c r="J866" s="213">
        <v>3.47</v>
      </c>
    </row>
    <row r="867" spans="1:10" ht="14.25" customHeight="1" x14ac:dyDescent="0.3">
      <c r="A867" s="216" t="s">
        <v>346</v>
      </c>
      <c r="B867" s="216" t="s">
        <v>341</v>
      </c>
      <c r="C867" s="216" t="s">
        <v>536</v>
      </c>
      <c r="D867" s="219" t="s">
        <v>423</v>
      </c>
      <c r="E867" s="218"/>
      <c r="F867" s="217"/>
      <c r="G867" s="216" t="s">
        <v>338</v>
      </c>
      <c r="H867" s="215">
        <v>1</v>
      </c>
      <c r="I867" s="214">
        <v>1</v>
      </c>
      <c r="J867" s="213">
        <v>1</v>
      </c>
    </row>
    <row r="868" spans="1:10" ht="14.25" customHeight="1" x14ac:dyDescent="0.3">
      <c r="A868" s="216" t="s">
        <v>346</v>
      </c>
      <c r="B868" s="216" t="s">
        <v>341</v>
      </c>
      <c r="C868" s="216" t="s">
        <v>535</v>
      </c>
      <c r="D868" s="219" t="s">
        <v>534</v>
      </c>
      <c r="E868" s="218"/>
      <c r="F868" s="217"/>
      <c r="G868" s="216" t="s">
        <v>338</v>
      </c>
      <c r="H868" s="215">
        <v>1</v>
      </c>
      <c r="I868" s="214">
        <v>1.34</v>
      </c>
      <c r="J868" s="213">
        <v>1.34</v>
      </c>
    </row>
    <row r="869" spans="1:10" ht="14.25" customHeight="1" x14ac:dyDescent="0.3">
      <c r="A869" s="216" t="s">
        <v>346</v>
      </c>
      <c r="B869" s="216" t="s">
        <v>341</v>
      </c>
      <c r="C869" s="216" t="s">
        <v>533</v>
      </c>
      <c r="D869" s="219" t="s">
        <v>532</v>
      </c>
      <c r="E869" s="218"/>
      <c r="F869" s="217"/>
      <c r="G869" s="216" t="s">
        <v>338</v>
      </c>
      <c r="H869" s="215">
        <v>1</v>
      </c>
      <c r="I869" s="214">
        <v>0.04</v>
      </c>
      <c r="J869" s="213">
        <v>0.04</v>
      </c>
    </row>
    <row r="870" spans="1:10" ht="22.8" customHeight="1" x14ac:dyDescent="0.3">
      <c r="A870" s="216" t="s">
        <v>346</v>
      </c>
      <c r="B870" s="216" t="s">
        <v>341</v>
      </c>
      <c r="C870" s="216" t="s">
        <v>778</v>
      </c>
      <c r="D870" s="219" t="s">
        <v>777</v>
      </c>
      <c r="E870" s="218"/>
      <c r="F870" s="217"/>
      <c r="G870" s="216" t="s">
        <v>338</v>
      </c>
      <c r="H870" s="215">
        <v>1</v>
      </c>
      <c r="I870" s="214">
        <v>1.43</v>
      </c>
      <c r="J870" s="213">
        <v>1.43</v>
      </c>
    </row>
    <row r="871" spans="1:10" ht="22.8" customHeight="1" x14ac:dyDescent="0.3">
      <c r="A871" s="216" t="s">
        <v>346</v>
      </c>
      <c r="B871" s="216" t="s">
        <v>341</v>
      </c>
      <c r="C871" s="216" t="s">
        <v>776</v>
      </c>
      <c r="D871" s="219" t="s">
        <v>775</v>
      </c>
      <c r="E871" s="218"/>
      <c r="F871" s="217"/>
      <c r="G871" s="216" t="s">
        <v>338</v>
      </c>
      <c r="H871" s="215">
        <v>1</v>
      </c>
      <c r="I871" s="214">
        <v>0.49</v>
      </c>
      <c r="J871" s="213">
        <v>0.49</v>
      </c>
    </row>
    <row r="872" spans="1:10" ht="14.25" customHeight="1" x14ac:dyDescent="0.3">
      <c r="A872" s="212" t="s">
        <v>337</v>
      </c>
      <c r="B872" s="211"/>
      <c r="C872" s="211"/>
      <c r="D872" s="211"/>
      <c r="E872" s="210"/>
      <c r="F872" s="209">
        <v>0</v>
      </c>
      <c r="G872" s="212" t="s">
        <v>336</v>
      </c>
      <c r="H872" s="211"/>
      <c r="I872" s="210"/>
      <c r="J872" s="209">
        <v>7.77</v>
      </c>
    </row>
    <row r="873" spans="1:10" ht="14.25" customHeight="1" x14ac:dyDescent="0.3">
      <c r="A873" s="212" t="s">
        <v>335</v>
      </c>
      <c r="B873" s="211"/>
      <c r="C873" s="211"/>
      <c r="D873" s="211"/>
      <c r="E873" s="210"/>
      <c r="F873" s="209">
        <v>0</v>
      </c>
      <c r="G873" s="212" t="s">
        <v>334</v>
      </c>
      <c r="H873" s="211"/>
      <c r="I873" s="210"/>
      <c r="J873" s="209">
        <v>1.75</v>
      </c>
    </row>
    <row r="874" spans="1:10" ht="14.25" customHeight="1" x14ac:dyDescent="0.3">
      <c r="A874" s="212" t="s">
        <v>333</v>
      </c>
      <c r="B874" s="211"/>
      <c r="C874" s="211"/>
      <c r="D874" s="211"/>
      <c r="E874" s="210"/>
      <c r="F874" s="209">
        <v>0</v>
      </c>
      <c r="G874" s="212" t="s">
        <v>332</v>
      </c>
      <c r="H874" s="211"/>
      <c r="I874" s="210"/>
      <c r="J874" s="209">
        <v>9.52</v>
      </c>
    </row>
    <row r="875" spans="1:10" ht="14.25" customHeight="1" x14ac:dyDescent="0.3">
      <c r="A875" s="232" t="s">
        <v>342</v>
      </c>
      <c r="B875" s="228" t="s">
        <v>341</v>
      </c>
      <c r="C875" s="228" t="s">
        <v>1132</v>
      </c>
      <c r="D875" s="231" t="s">
        <v>1131</v>
      </c>
      <c r="E875" s="230"/>
      <c r="F875" s="230"/>
      <c r="G875" s="230"/>
      <c r="H875" s="230"/>
      <c r="I875" s="229"/>
      <c r="J875" s="228" t="s">
        <v>338</v>
      </c>
    </row>
    <row r="876" spans="1:10" ht="14.25" customHeight="1" x14ac:dyDescent="0.3">
      <c r="A876" s="224" t="s">
        <v>54</v>
      </c>
      <c r="B876" s="224" t="s">
        <v>55</v>
      </c>
      <c r="C876" s="224" t="s">
        <v>9</v>
      </c>
      <c r="D876" s="227" t="s">
        <v>10</v>
      </c>
      <c r="E876" s="226"/>
      <c r="F876" s="225"/>
      <c r="G876" s="224" t="s">
        <v>353</v>
      </c>
      <c r="H876" s="224" t="s">
        <v>352</v>
      </c>
      <c r="I876" s="223" t="s">
        <v>351</v>
      </c>
      <c r="J876" s="222" t="s">
        <v>56</v>
      </c>
    </row>
    <row r="877" spans="1:10" ht="14.25" customHeight="1" x14ac:dyDescent="0.3">
      <c r="A877" s="216" t="s">
        <v>412</v>
      </c>
      <c r="B877" s="216" t="s">
        <v>341</v>
      </c>
      <c r="C877" s="216" t="s">
        <v>1130</v>
      </c>
      <c r="D877" s="219" t="s">
        <v>1129</v>
      </c>
      <c r="E877" s="218"/>
      <c r="F877" s="217"/>
      <c r="G877" s="216" t="s">
        <v>338</v>
      </c>
      <c r="H877" s="215">
        <v>1.328E-2</v>
      </c>
      <c r="I877" s="214">
        <v>18.89</v>
      </c>
      <c r="J877" s="213">
        <v>0.25</v>
      </c>
    </row>
    <row r="878" spans="1:10" ht="14.25" customHeight="1" x14ac:dyDescent="0.3">
      <c r="A878" s="212" t="s">
        <v>337</v>
      </c>
      <c r="B878" s="211"/>
      <c r="C878" s="211"/>
      <c r="D878" s="211"/>
      <c r="E878" s="210"/>
      <c r="F878" s="209">
        <v>0.12</v>
      </c>
      <c r="G878" s="212" t="s">
        <v>336</v>
      </c>
      <c r="H878" s="211"/>
      <c r="I878" s="210"/>
      <c r="J878" s="209">
        <v>0.25</v>
      </c>
    </row>
    <row r="879" spans="1:10" ht="14.25" customHeight="1" x14ac:dyDescent="0.3">
      <c r="A879" s="212" t="s">
        <v>335</v>
      </c>
      <c r="B879" s="211"/>
      <c r="C879" s="211"/>
      <c r="D879" s="211"/>
      <c r="E879" s="210"/>
      <c r="F879" s="209">
        <v>0.13</v>
      </c>
      <c r="G879" s="212" t="s">
        <v>334</v>
      </c>
      <c r="H879" s="211"/>
      <c r="I879" s="210"/>
      <c r="J879" s="209">
        <v>0.06</v>
      </c>
    </row>
    <row r="880" spans="1:10" ht="14.25" customHeight="1" x14ac:dyDescent="0.3">
      <c r="A880" s="212" t="s">
        <v>333</v>
      </c>
      <c r="B880" s="211"/>
      <c r="C880" s="211"/>
      <c r="D880" s="211"/>
      <c r="E880" s="210"/>
      <c r="F880" s="209">
        <v>0.25</v>
      </c>
      <c r="G880" s="212" t="s">
        <v>332</v>
      </c>
      <c r="H880" s="211"/>
      <c r="I880" s="210"/>
      <c r="J880" s="209">
        <v>0.31</v>
      </c>
    </row>
    <row r="881" spans="1:10" ht="14.25" customHeight="1" x14ac:dyDescent="0.3">
      <c r="A881" s="232" t="s">
        <v>342</v>
      </c>
      <c r="B881" s="228" t="s">
        <v>357</v>
      </c>
      <c r="C881" s="228" t="s">
        <v>356</v>
      </c>
      <c r="D881" s="231" t="s">
        <v>339</v>
      </c>
      <c r="E881" s="230"/>
      <c r="F881" s="230"/>
      <c r="G881" s="230"/>
      <c r="H881" s="230"/>
      <c r="I881" s="229"/>
      <c r="J881" s="228" t="s">
        <v>338</v>
      </c>
    </row>
    <row r="882" spans="1:10" ht="5.25" customHeight="1" x14ac:dyDescent="0.3"/>
    <row r="883" spans="1:10" ht="11.25" customHeight="1" x14ac:dyDescent="0.3">
      <c r="A883" s="208" t="s">
        <v>331</v>
      </c>
      <c r="B883" s="208"/>
      <c r="C883" s="208"/>
      <c r="D883" s="208"/>
      <c r="E883" s="208"/>
      <c r="F883" s="208"/>
      <c r="G883" s="208"/>
      <c r="H883" s="208"/>
      <c r="I883" s="208"/>
      <c r="J883" s="208"/>
    </row>
    <row r="884" spans="1:10" ht="11.25" customHeight="1" x14ac:dyDescent="0.3">
      <c r="A884" s="208" t="s">
        <v>330</v>
      </c>
      <c r="B884" s="208"/>
      <c r="C884" s="208"/>
      <c r="D884" s="208"/>
      <c r="E884" s="208"/>
      <c r="F884" s="208"/>
      <c r="G884" s="208"/>
      <c r="H884" s="208"/>
      <c r="I884" s="208"/>
      <c r="J884" s="208"/>
    </row>
    <row r="885" spans="1:10" ht="11.25" customHeight="1" x14ac:dyDescent="0.3">
      <c r="A885" s="208" t="s">
        <v>329</v>
      </c>
      <c r="B885" s="208"/>
      <c r="C885" s="208"/>
      <c r="D885" s="208"/>
      <c r="E885" s="208"/>
      <c r="F885" s="208"/>
      <c r="G885" s="208"/>
      <c r="H885" s="208"/>
      <c r="I885" s="208"/>
      <c r="J885" s="208"/>
    </row>
    <row r="886" spans="1:10" ht="70.95" customHeight="1" x14ac:dyDescent="0.3"/>
    <row r="887" spans="1:10" ht="14.25" customHeight="1" x14ac:dyDescent="0.3">
      <c r="A887" s="256" t="s">
        <v>395</v>
      </c>
      <c r="B887" s="255"/>
      <c r="C887" s="255"/>
      <c r="D887" s="255"/>
      <c r="E887" s="255"/>
      <c r="F887" s="255"/>
      <c r="G887" s="255"/>
      <c r="H887" s="255"/>
      <c r="I887" s="255"/>
      <c r="J887" s="254"/>
    </row>
    <row r="888" spans="1:10" ht="14.25" customHeight="1" x14ac:dyDescent="0.3">
      <c r="A888" s="253" t="s">
        <v>394</v>
      </c>
      <c r="B888" s="251" t="s">
        <v>57</v>
      </c>
      <c r="C888" s="250"/>
      <c r="D888" s="250"/>
      <c r="E888" s="250"/>
      <c r="F888" s="250"/>
      <c r="G888" s="250"/>
      <c r="H888" s="249"/>
      <c r="I888" s="233" t="s">
        <v>393</v>
      </c>
      <c r="J888" s="216" t="s">
        <v>1128</v>
      </c>
    </row>
    <row r="889" spans="1:10" ht="14.25" customHeight="1" x14ac:dyDescent="0.3">
      <c r="A889" s="253" t="s">
        <v>61</v>
      </c>
      <c r="B889" s="251" t="s">
        <v>65</v>
      </c>
      <c r="C889" s="250"/>
      <c r="D889" s="250"/>
      <c r="E889" s="250"/>
      <c r="F889" s="250"/>
      <c r="G889" s="250"/>
      <c r="H889" s="249"/>
      <c r="I889" s="233" t="s">
        <v>391</v>
      </c>
      <c r="J889" s="216" t="s">
        <v>390</v>
      </c>
    </row>
    <row r="890" spans="1:10" ht="14.25" customHeight="1" x14ac:dyDescent="0.3">
      <c r="A890" s="252" t="s">
        <v>389</v>
      </c>
      <c r="B890" s="251" t="s">
        <v>209</v>
      </c>
      <c r="C890" s="250"/>
      <c r="D890" s="250"/>
      <c r="E890" s="250"/>
      <c r="F890" s="250"/>
      <c r="G890" s="250"/>
      <c r="H890" s="249"/>
      <c r="I890" s="240" t="s">
        <v>388</v>
      </c>
      <c r="J890" s="239"/>
    </row>
    <row r="891" spans="1:10" ht="14.25" customHeight="1" x14ac:dyDescent="0.3">
      <c r="A891" s="248" t="s">
        <v>387</v>
      </c>
      <c r="B891" s="247" t="s">
        <v>386</v>
      </c>
      <c r="C891" s="246"/>
      <c r="D891" s="246"/>
      <c r="E891" s="246"/>
      <c r="F891" s="246"/>
      <c r="G891" s="246"/>
      <c r="H891" s="245"/>
      <c r="I891" s="233" t="s">
        <v>385</v>
      </c>
      <c r="J891" s="216" t="s">
        <v>384</v>
      </c>
    </row>
    <row r="892" spans="1:10" ht="14.25" customHeight="1" x14ac:dyDescent="0.3">
      <c r="A892" s="238"/>
      <c r="B892" s="243"/>
      <c r="C892" s="242"/>
      <c r="D892" s="242"/>
      <c r="E892" s="242"/>
      <c r="F892" s="242"/>
      <c r="G892" s="242"/>
      <c r="H892" s="241"/>
      <c r="I892" s="244" t="s">
        <v>383</v>
      </c>
      <c r="J892" s="216" t="s">
        <v>382</v>
      </c>
    </row>
    <row r="893" spans="1:10" ht="14.25" customHeight="1" x14ac:dyDescent="0.3">
      <c r="A893" s="238"/>
      <c r="B893" s="243"/>
      <c r="C893" s="242"/>
      <c r="D893" s="242"/>
      <c r="E893" s="242"/>
      <c r="F893" s="242"/>
      <c r="G893" s="242"/>
      <c r="H893" s="241"/>
      <c r="I893" s="240" t="s">
        <v>7</v>
      </c>
      <c r="J893" s="239"/>
    </row>
    <row r="894" spans="1:10" ht="14.25" customHeight="1" x14ac:dyDescent="0.3">
      <c r="A894" s="238"/>
      <c r="B894" s="237"/>
      <c r="C894" s="236"/>
      <c r="D894" s="236"/>
      <c r="E894" s="236"/>
      <c r="F894" s="236"/>
      <c r="G894" s="236"/>
      <c r="H894" s="235"/>
      <c r="I894" s="233" t="s">
        <v>381</v>
      </c>
      <c r="J894" s="216" t="s">
        <v>380</v>
      </c>
    </row>
    <row r="895" spans="1:10" ht="14.25" customHeight="1" x14ac:dyDescent="0.3">
      <c r="A895" s="234"/>
      <c r="B895" s="219" t="s">
        <v>378</v>
      </c>
      <c r="C895" s="218"/>
      <c r="D895" s="217"/>
      <c r="E895" s="219" t="s">
        <v>320</v>
      </c>
      <c r="F895" s="218"/>
      <c r="G895" s="218"/>
      <c r="H895" s="217"/>
      <c r="I895" s="233" t="s">
        <v>379</v>
      </c>
      <c r="J895" s="216" t="s">
        <v>378</v>
      </c>
    </row>
    <row r="896" spans="1:10" ht="14.25" customHeight="1" x14ac:dyDescent="0.3">
      <c r="A896" s="233" t="s">
        <v>377</v>
      </c>
      <c r="B896" s="219" t="s">
        <v>376</v>
      </c>
      <c r="C896" s="218"/>
      <c r="D896" s="218"/>
      <c r="E896" s="218"/>
      <c r="F896" s="218"/>
      <c r="G896" s="218"/>
      <c r="H896" s="218"/>
      <c r="I896" s="218"/>
      <c r="J896" s="217"/>
    </row>
    <row r="897" spans="1:10" ht="14.25" customHeight="1" x14ac:dyDescent="0.3">
      <c r="A897" s="224" t="s">
        <v>54</v>
      </c>
      <c r="B897" s="224" t="s">
        <v>55</v>
      </c>
      <c r="C897" s="224" t="s">
        <v>9</v>
      </c>
      <c r="D897" s="227" t="s">
        <v>10</v>
      </c>
      <c r="E897" s="226"/>
      <c r="F897" s="225"/>
      <c r="G897" s="224" t="s">
        <v>353</v>
      </c>
      <c r="H897" s="224" t="s">
        <v>352</v>
      </c>
      <c r="I897" s="223" t="s">
        <v>351</v>
      </c>
      <c r="J897" s="222" t="s">
        <v>56</v>
      </c>
    </row>
    <row r="898" spans="1:10" ht="14.25" customHeight="1" x14ac:dyDescent="0.3">
      <c r="A898" s="216" t="s">
        <v>412</v>
      </c>
      <c r="B898" s="216" t="s">
        <v>357</v>
      </c>
      <c r="C898" s="216" t="s">
        <v>1126</v>
      </c>
      <c r="D898" s="219" t="s">
        <v>617</v>
      </c>
      <c r="E898" s="218"/>
      <c r="F898" s="217"/>
      <c r="G898" s="216" t="s">
        <v>338</v>
      </c>
      <c r="H898" s="215">
        <v>1</v>
      </c>
      <c r="I898" s="214">
        <v>13.67</v>
      </c>
      <c r="J898" s="213">
        <v>13.67</v>
      </c>
    </row>
    <row r="899" spans="1:10" ht="22.8" customHeight="1" x14ac:dyDescent="0.3">
      <c r="A899" s="220" t="s">
        <v>342</v>
      </c>
      <c r="B899" s="216" t="s">
        <v>357</v>
      </c>
      <c r="C899" s="216" t="s">
        <v>1127</v>
      </c>
      <c r="D899" s="219" t="s">
        <v>1098</v>
      </c>
      <c r="E899" s="218"/>
      <c r="F899" s="217"/>
      <c r="G899" s="216" t="s">
        <v>338</v>
      </c>
      <c r="H899" s="215">
        <v>1</v>
      </c>
      <c r="I899" s="214">
        <v>0.3</v>
      </c>
      <c r="J899" s="213">
        <v>0.3</v>
      </c>
    </row>
    <row r="900" spans="1:10" ht="14.25" customHeight="1" x14ac:dyDescent="0.3">
      <c r="A900" s="220" t="s">
        <v>342</v>
      </c>
      <c r="B900" s="216" t="s">
        <v>357</v>
      </c>
      <c r="C900" s="216" t="s">
        <v>1125</v>
      </c>
      <c r="D900" s="219" t="s">
        <v>427</v>
      </c>
      <c r="E900" s="218"/>
      <c r="F900" s="217"/>
      <c r="G900" s="216" t="s">
        <v>338</v>
      </c>
      <c r="H900" s="215">
        <v>1</v>
      </c>
      <c r="I900" s="214">
        <v>7.79</v>
      </c>
      <c r="J900" s="213">
        <v>7.79</v>
      </c>
    </row>
    <row r="901" spans="1:10" ht="14.25" customHeight="1" x14ac:dyDescent="0.3">
      <c r="A901" s="212" t="s">
        <v>337</v>
      </c>
      <c r="B901" s="211"/>
      <c r="C901" s="211"/>
      <c r="D901" s="211"/>
      <c r="E901" s="210"/>
      <c r="F901" s="209">
        <v>6.46</v>
      </c>
      <c r="G901" s="212" t="s">
        <v>336</v>
      </c>
      <c r="H901" s="211"/>
      <c r="I901" s="210"/>
      <c r="J901" s="209">
        <v>21.76</v>
      </c>
    </row>
    <row r="902" spans="1:10" ht="14.25" customHeight="1" x14ac:dyDescent="0.3">
      <c r="A902" s="212" t="s">
        <v>335</v>
      </c>
      <c r="B902" s="211"/>
      <c r="C902" s="211"/>
      <c r="D902" s="211"/>
      <c r="E902" s="210"/>
      <c r="F902" s="209">
        <v>7.21</v>
      </c>
      <c r="G902" s="212" t="s">
        <v>334</v>
      </c>
      <c r="H902" s="211"/>
      <c r="I902" s="210"/>
      <c r="J902" s="209">
        <v>4.8899999999999997</v>
      </c>
    </row>
    <row r="903" spans="1:10" ht="14.25" customHeight="1" x14ac:dyDescent="0.3">
      <c r="A903" s="212" t="s">
        <v>333</v>
      </c>
      <c r="B903" s="211"/>
      <c r="C903" s="211"/>
      <c r="D903" s="211"/>
      <c r="E903" s="210"/>
      <c r="F903" s="209">
        <v>21.76</v>
      </c>
      <c r="G903" s="212" t="s">
        <v>332</v>
      </c>
      <c r="H903" s="211"/>
      <c r="I903" s="210"/>
      <c r="J903" s="209">
        <v>26.65</v>
      </c>
    </row>
    <row r="904" spans="1:10" ht="22.8" customHeight="1" x14ac:dyDescent="0.3">
      <c r="A904" s="232" t="s">
        <v>342</v>
      </c>
      <c r="B904" s="228" t="s">
        <v>357</v>
      </c>
      <c r="C904" s="228" t="s">
        <v>1127</v>
      </c>
      <c r="D904" s="231" t="s">
        <v>1098</v>
      </c>
      <c r="E904" s="230"/>
      <c r="F904" s="230"/>
      <c r="G904" s="230"/>
      <c r="H904" s="230"/>
      <c r="I904" s="229"/>
      <c r="J904" s="228" t="s">
        <v>338</v>
      </c>
    </row>
    <row r="905" spans="1:10" ht="14.25" customHeight="1" x14ac:dyDescent="0.3">
      <c r="A905" s="224" t="s">
        <v>54</v>
      </c>
      <c r="B905" s="224" t="s">
        <v>55</v>
      </c>
      <c r="C905" s="224" t="s">
        <v>9</v>
      </c>
      <c r="D905" s="227" t="s">
        <v>10</v>
      </c>
      <c r="E905" s="226"/>
      <c r="F905" s="225"/>
      <c r="G905" s="224" t="s">
        <v>353</v>
      </c>
      <c r="H905" s="224" t="s">
        <v>352</v>
      </c>
      <c r="I905" s="223" t="s">
        <v>351</v>
      </c>
      <c r="J905" s="222" t="s">
        <v>56</v>
      </c>
    </row>
    <row r="906" spans="1:10" ht="14.25" customHeight="1" x14ac:dyDescent="0.3">
      <c r="A906" s="216" t="s">
        <v>412</v>
      </c>
      <c r="B906" s="216" t="s">
        <v>357</v>
      </c>
      <c r="C906" s="216" t="s">
        <v>1126</v>
      </c>
      <c r="D906" s="219" t="s">
        <v>617</v>
      </c>
      <c r="E906" s="218"/>
      <c r="F906" s="217"/>
      <c r="G906" s="216" t="s">
        <v>338</v>
      </c>
      <c r="H906" s="215">
        <v>2.23E-2</v>
      </c>
      <c r="I906" s="214">
        <v>13.67</v>
      </c>
      <c r="J906" s="213">
        <v>0.3</v>
      </c>
    </row>
    <row r="907" spans="1:10" ht="14.25" customHeight="1" x14ac:dyDescent="0.3">
      <c r="A907" s="212" t="s">
        <v>337</v>
      </c>
      <c r="B907" s="211"/>
      <c r="C907" s="211"/>
      <c r="D907" s="211"/>
      <c r="E907" s="210"/>
      <c r="F907" s="209">
        <v>0.14000000000000001</v>
      </c>
      <c r="G907" s="212" t="s">
        <v>336</v>
      </c>
      <c r="H907" s="211"/>
      <c r="I907" s="210"/>
      <c r="J907" s="209">
        <v>0.3</v>
      </c>
    </row>
    <row r="908" spans="1:10" ht="14.25" customHeight="1" x14ac:dyDescent="0.3">
      <c r="A908" s="212" t="s">
        <v>335</v>
      </c>
      <c r="B908" s="211"/>
      <c r="C908" s="211"/>
      <c r="D908" s="211"/>
      <c r="E908" s="210"/>
      <c r="F908" s="209">
        <v>0.16</v>
      </c>
      <c r="G908" s="212" t="s">
        <v>334</v>
      </c>
      <c r="H908" s="211"/>
      <c r="I908" s="210"/>
      <c r="J908" s="209">
        <v>7.0000000000000007E-2</v>
      </c>
    </row>
    <row r="909" spans="1:10" ht="14.25" customHeight="1" x14ac:dyDescent="0.3">
      <c r="A909" s="212" t="s">
        <v>333</v>
      </c>
      <c r="B909" s="211"/>
      <c r="C909" s="211"/>
      <c r="D909" s="211"/>
      <c r="E909" s="210"/>
      <c r="F909" s="209">
        <v>0.3</v>
      </c>
      <c r="G909" s="212" t="s">
        <v>332</v>
      </c>
      <c r="H909" s="211"/>
      <c r="I909" s="210"/>
      <c r="J909" s="209">
        <v>0.37</v>
      </c>
    </row>
    <row r="910" spans="1:10" ht="14.25" customHeight="1" x14ac:dyDescent="0.3">
      <c r="A910" s="232" t="s">
        <v>342</v>
      </c>
      <c r="B910" s="228" t="s">
        <v>357</v>
      </c>
      <c r="C910" s="228" t="s">
        <v>1125</v>
      </c>
      <c r="D910" s="231" t="s">
        <v>427</v>
      </c>
      <c r="E910" s="230"/>
      <c r="F910" s="230"/>
      <c r="G910" s="230"/>
      <c r="H910" s="230"/>
      <c r="I910" s="229"/>
      <c r="J910" s="228" t="s">
        <v>338</v>
      </c>
    </row>
    <row r="911" spans="1:10" ht="14.25" customHeight="1" x14ac:dyDescent="0.3">
      <c r="A911" s="224" t="s">
        <v>54</v>
      </c>
      <c r="B911" s="224" t="s">
        <v>55</v>
      </c>
      <c r="C911" s="224" t="s">
        <v>9</v>
      </c>
      <c r="D911" s="227" t="s">
        <v>10</v>
      </c>
      <c r="E911" s="226"/>
      <c r="F911" s="225"/>
      <c r="G911" s="224" t="s">
        <v>353</v>
      </c>
      <c r="H911" s="224" t="s">
        <v>352</v>
      </c>
      <c r="I911" s="223" t="s">
        <v>351</v>
      </c>
      <c r="J911" s="222" t="s">
        <v>56</v>
      </c>
    </row>
    <row r="912" spans="1:10" ht="22.8" customHeight="1" x14ac:dyDescent="0.3">
      <c r="A912" s="216" t="s">
        <v>346</v>
      </c>
      <c r="B912" s="216" t="s">
        <v>357</v>
      </c>
      <c r="C912" s="216" t="s">
        <v>426</v>
      </c>
      <c r="D912" s="219" t="s">
        <v>425</v>
      </c>
      <c r="E912" s="218"/>
      <c r="F912" s="217"/>
      <c r="G912" s="216" t="s">
        <v>338</v>
      </c>
      <c r="H912" s="215">
        <v>1</v>
      </c>
      <c r="I912" s="214">
        <v>3.47</v>
      </c>
      <c r="J912" s="213">
        <v>3.47</v>
      </c>
    </row>
    <row r="913" spans="1:10" ht="22.8" customHeight="1" x14ac:dyDescent="0.3">
      <c r="A913" s="216" t="s">
        <v>346</v>
      </c>
      <c r="B913" s="216" t="s">
        <v>357</v>
      </c>
      <c r="C913" s="216" t="s">
        <v>424</v>
      </c>
      <c r="D913" s="219" t="s">
        <v>423</v>
      </c>
      <c r="E913" s="218"/>
      <c r="F913" s="217"/>
      <c r="G913" s="216" t="s">
        <v>338</v>
      </c>
      <c r="H913" s="215">
        <v>1</v>
      </c>
      <c r="I913" s="214">
        <v>1</v>
      </c>
      <c r="J913" s="213">
        <v>1</v>
      </c>
    </row>
    <row r="914" spans="1:10" ht="14.25" customHeight="1" x14ac:dyDescent="0.3">
      <c r="A914" s="216" t="s">
        <v>346</v>
      </c>
      <c r="B914" s="216" t="s">
        <v>357</v>
      </c>
      <c r="C914" s="216" t="s">
        <v>422</v>
      </c>
      <c r="D914" s="219" t="s">
        <v>421</v>
      </c>
      <c r="E914" s="218"/>
      <c r="F914" s="217"/>
      <c r="G914" s="216" t="s">
        <v>338</v>
      </c>
      <c r="H914" s="215">
        <v>1</v>
      </c>
      <c r="I914" s="214">
        <v>1.34</v>
      </c>
      <c r="J914" s="213">
        <v>1.34</v>
      </c>
    </row>
    <row r="915" spans="1:10" ht="14.25" customHeight="1" x14ac:dyDescent="0.3">
      <c r="A915" s="216" t="s">
        <v>346</v>
      </c>
      <c r="B915" s="216" t="s">
        <v>357</v>
      </c>
      <c r="C915" s="216" t="s">
        <v>420</v>
      </c>
      <c r="D915" s="219" t="s">
        <v>419</v>
      </c>
      <c r="E915" s="218"/>
      <c r="F915" s="217"/>
      <c r="G915" s="216" t="s">
        <v>338</v>
      </c>
      <c r="H915" s="215">
        <v>1</v>
      </c>
      <c r="I915" s="214">
        <v>0.04</v>
      </c>
      <c r="J915" s="213">
        <v>0.04</v>
      </c>
    </row>
    <row r="916" spans="1:10" ht="22.8" customHeight="1" x14ac:dyDescent="0.3">
      <c r="A916" s="216" t="s">
        <v>346</v>
      </c>
      <c r="B916" s="216" t="s">
        <v>357</v>
      </c>
      <c r="C916" s="216" t="s">
        <v>1124</v>
      </c>
      <c r="D916" s="219" t="s">
        <v>1052</v>
      </c>
      <c r="E916" s="218"/>
      <c r="F916" s="217"/>
      <c r="G916" s="216" t="s">
        <v>338</v>
      </c>
      <c r="H916" s="215">
        <v>1</v>
      </c>
      <c r="I916" s="214">
        <v>0.61</v>
      </c>
      <c r="J916" s="213">
        <v>0.61</v>
      </c>
    </row>
    <row r="917" spans="1:10" ht="22.8" customHeight="1" x14ac:dyDescent="0.3">
      <c r="A917" s="216" t="s">
        <v>346</v>
      </c>
      <c r="B917" s="216" t="s">
        <v>357</v>
      </c>
      <c r="C917" s="216" t="s">
        <v>1123</v>
      </c>
      <c r="D917" s="219" t="s">
        <v>1054</v>
      </c>
      <c r="E917" s="218"/>
      <c r="F917" s="217"/>
      <c r="G917" s="216" t="s">
        <v>338</v>
      </c>
      <c r="H917" s="215">
        <v>1</v>
      </c>
      <c r="I917" s="214">
        <v>1.33</v>
      </c>
      <c r="J917" s="213">
        <v>1.33</v>
      </c>
    </row>
    <row r="918" spans="1:10" ht="14.25" customHeight="1" x14ac:dyDescent="0.3">
      <c r="A918" s="212" t="s">
        <v>337</v>
      </c>
      <c r="B918" s="211"/>
      <c r="C918" s="211"/>
      <c r="D918" s="211"/>
      <c r="E918" s="210"/>
      <c r="F918" s="209">
        <v>0</v>
      </c>
      <c r="G918" s="212" t="s">
        <v>336</v>
      </c>
      <c r="H918" s="211"/>
      <c r="I918" s="210"/>
      <c r="J918" s="209">
        <v>7.79</v>
      </c>
    </row>
    <row r="919" spans="1:10" ht="14.25" customHeight="1" x14ac:dyDescent="0.3">
      <c r="A919" s="212" t="s">
        <v>335</v>
      </c>
      <c r="B919" s="211"/>
      <c r="C919" s="211"/>
      <c r="D919" s="211"/>
      <c r="E919" s="210"/>
      <c r="F919" s="209">
        <v>0</v>
      </c>
      <c r="G919" s="212" t="s">
        <v>334</v>
      </c>
      <c r="H919" s="211"/>
      <c r="I919" s="210"/>
      <c r="J919" s="209">
        <v>1.75</v>
      </c>
    </row>
    <row r="920" spans="1:10" ht="14.25" customHeight="1" x14ac:dyDescent="0.3">
      <c r="A920" s="212" t="s">
        <v>333</v>
      </c>
      <c r="B920" s="211"/>
      <c r="C920" s="211"/>
      <c r="D920" s="211"/>
      <c r="E920" s="210"/>
      <c r="F920" s="209">
        <v>0</v>
      </c>
      <c r="G920" s="212" t="s">
        <v>332</v>
      </c>
      <c r="H920" s="211"/>
      <c r="I920" s="210"/>
      <c r="J920" s="209">
        <v>9.5399999999999991</v>
      </c>
    </row>
    <row r="921" spans="1:10" ht="14.25" customHeight="1" x14ac:dyDescent="0.3">
      <c r="A921" s="232" t="s">
        <v>342</v>
      </c>
      <c r="B921" s="228" t="s">
        <v>357</v>
      </c>
      <c r="C921" s="228" t="s">
        <v>909</v>
      </c>
      <c r="D921" s="231" t="s">
        <v>908</v>
      </c>
      <c r="E921" s="230"/>
      <c r="F921" s="230"/>
      <c r="G921" s="230"/>
      <c r="H921" s="230"/>
      <c r="I921" s="229"/>
      <c r="J921" s="228" t="s">
        <v>338</v>
      </c>
    </row>
    <row r="922" spans="1:10" ht="14.25" customHeight="1" x14ac:dyDescent="0.3">
      <c r="A922" s="224" t="s">
        <v>54</v>
      </c>
      <c r="B922" s="224" t="s">
        <v>55</v>
      </c>
      <c r="C922" s="224" t="s">
        <v>9</v>
      </c>
      <c r="D922" s="227" t="s">
        <v>10</v>
      </c>
      <c r="E922" s="226"/>
      <c r="F922" s="225"/>
      <c r="G922" s="224" t="s">
        <v>353</v>
      </c>
      <c r="H922" s="224" t="s">
        <v>352</v>
      </c>
      <c r="I922" s="223" t="s">
        <v>351</v>
      </c>
      <c r="J922" s="222" t="s">
        <v>56</v>
      </c>
    </row>
    <row r="923" spans="1:10" ht="14.25" customHeight="1" x14ac:dyDescent="0.3">
      <c r="A923" s="216" t="s">
        <v>412</v>
      </c>
      <c r="B923" s="216" t="s">
        <v>357</v>
      </c>
      <c r="C923" s="216" t="s">
        <v>1117</v>
      </c>
      <c r="D923" s="219" t="s">
        <v>1116</v>
      </c>
      <c r="E923" s="218"/>
      <c r="F923" s="217"/>
      <c r="G923" s="216" t="s">
        <v>338</v>
      </c>
      <c r="H923" s="215">
        <v>1</v>
      </c>
      <c r="I923" s="214">
        <v>18.89</v>
      </c>
      <c r="J923" s="213">
        <v>18.89</v>
      </c>
    </row>
    <row r="924" spans="1:10" ht="22.8" customHeight="1" x14ac:dyDescent="0.3">
      <c r="A924" s="220" t="s">
        <v>342</v>
      </c>
      <c r="B924" s="216" t="s">
        <v>357</v>
      </c>
      <c r="C924" s="216" t="s">
        <v>1119</v>
      </c>
      <c r="D924" s="219" t="s">
        <v>1118</v>
      </c>
      <c r="E924" s="218"/>
      <c r="F924" s="217"/>
      <c r="G924" s="216" t="s">
        <v>338</v>
      </c>
      <c r="H924" s="215">
        <v>1</v>
      </c>
      <c r="I924" s="214">
        <v>0.28999999999999998</v>
      </c>
      <c r="J924" s="213">
        <v>0.28999999999999998</v>
      </c>
    </row>
    <row r="925" spans="1:10" ht="14.25" customHeight="1" x14ac:dyDescent="0.3">
      <c r="A925" s="220" t="s">
        <v>342</v>
      </c>
      <c r="B925" s="216" t="s">
        <v>357</v>
      </c>
      <c r="C925" s="216" t="s">
        <v>1122</v>
      </c>
      <c r="D925" s="219" t="s">
        <v>427</v>
      </c>
      <c r="E925" s="218"/>
      <c r="F925" s="217"/>
      <c r="G925" s="216" t="s">
        <v>338</v>
      </c>
      <c r="H925" s="215">
        <v>1</v>
      </c>
      <c r="I925" s="214">
        <v>7.77</v>
      </c>
      <c r="J925" s="213">
        <v>7.77</v>
      </c>
    </row>
    <row r="926" spans="1:10" ht="14.25" customHeight="1" x14ac:dyDescent="0.3">
      <c r="A926" s="212" t="s">
        <v>337</v>
      </c>
      <c r="B926" s="211"/>
      <c r="C926" s="211"/>
      <c r="D926" s="211"/>
      <c r="E926" s="210"/>
      <c r="F926" s="209">
        <v>8.93</v>
      </c>
      <c r="G926" s="212" t="s">
        <v>336</v>
      </c>
      <c r="H926" s="211"/>
      <c r="I926" s="210"/>
      <c r="J926" s="209">
        <v>26.95</v>
      </c>
    </row>
    <row r="927" spans="1:10" ht="14.25" customHeight="1" x14ac:dyDescent="0.3">
      <c r="A927" s="212" t="s">
        <v>335</v>
      </c>
      <c r="B927" s="211"/>
      <c r="C927" s="211"/>
      <c r="D927" s="211"/>
      <c r="E927" s="210"/>
      <c r="F927" s="209">
        <v>9.9600000000000009</v>
      </c>
      <c r="G927" s="212" t="s">
        <v>334</v>
      </c>
      <c r="H927" s="211"/>
      <c r="I927" s="210"/>
      <c r="J927" s="209">
        <v>6.06</v>
      </c>
    </row>
    <row r="928" spans="1:10" ht="14.25" customHeight="1" x14ac:dyDescent="0.3">
      <c r="A928" s="212" t="s">
        <v>333</v>
      </c>
      <c r="B928" s="211"/>
      <c r="C928" s="211"/>
      <c r="D928" s="211"/>
      <c r="E928" s="210"/>
      <c r="F928" s="209">
        <v>26.95</v>
      </c>
      <c r="G928" s="212" t="s">
        <v>332</v>
      </c>
      <c r="H928" s="211"/>
      <c r="I928" s="210"/>
      <c r="J928" s="209">
        <v>33.01</v>
      </c>
    </row>
    <row r="929" spans="1:10" ht="14.25" customHeight="1" x14ac:dyDescent="0.3">
      <c r="A929" s="232" t="s">
        <v>342</v>
      </c>
      <c r="B929" s="228" t="s">
        <v>357</v>
      </c>
      <c r="C929" s="228" t="s">
        <v>1122</v>
      </c>
      <c r="D929" s="231" t="s">
        <v>427</v>
      </c>
      <c r="E929" s="230"/>
      <c r="F929" s="230"/>
      <c r="G929" s="230"/>
      <c r="H929" s="230"/>
      <c r="I929" s="229"/>
      <c r="J929" s="228" t="s">
        <v>338</v>
      </c>
    </row>
    <row r="930" spans="1:10" ht="14.25" customHeight="1" x14ac:dyDescent="0.3">
      <c r="A930" s="224" t="s">
        <v>54</v>
      </c>
      <c r="B930" s="224" t="s">
        <v>55</v>
      </c>
      <c r="C930" s="224" t="s">
        <v>9</v>
      </c>
      <c r="D930" s="227" t="s">
        <v>10</v>
      </c>
      <c r="E930" s="226"/>
      <c r="F930" s="225"/>
      <c r="G930" s="224" t="s">
        <v>353</v>
      </c>
      <c r="H930" s="224" t="s">
        <v>352</v>
      </c>
      <c r="I930" s="223" t="s">
        <v>351</v>
      </c>
      <c r="J930" s="222" t="s">
        <v>56</v>
      </c>
    </row>
    <row r="931" spans="1:10" ht="22.8" customHeight="1" x14ac:dyDescent="0.3">
      <c r="A931" s="216" t="s">
        <v>346</v>
      </c>
      <c r="B931" s="216" t="s">
        <v>357</v>
      </c>
      <c r="C931" s="216" t="s">
        <v>426</v>
      </c>
      <c r="D931" s="219" t="s">
        <v>425</v>
      </c>
      <c r="E931" s="218"/>
      <c r="F931" s="217"/>
      <c r="G931" s="216" t="s">
        <v>338</v>
      </c>
      <c r="H931" s="215">
        <v>1</v>
      </c>
      <c r="I931" s="214">
        <v>3.47</v>
      </c>
      <c r="J931" s="213">
        <v>3.47</v>
      </c>
    </row>
    <row r="932" spans="1:10" ht="22.8" customHeight="1" x14ac:dyDescent="0.3">
      <c r="A932" s="216" t="s">
        <v>346</v>
      </c>
      <c r="B932" s="216" t="s">
        <v>357</v>
      </c>
      <c r="C932" s="216" t="s">
        <v>424</v>
      </c>
      <c r="D932" s="219" t="s">
        <v>423</v>
      </c>
      <c r="E932" s="218"/>
      <c r="F932" s="217"/>
      <c r="G932" s="216" t="s">
        <v>338</v>
      </c>
      <c r="H932" s="215">
        <v>1</v>
      </c>
      <c r="I932" s="214">
        <v>1</v>
      </c>
      <c r="J932" s="213">
        <v>1</v>
      </c>
    </row>
    <row r="933" spans="1:10" ht="14.25" customHeight="1" x14ac:dyDescent="0.3">
      <c r="A933" s="216" t="s">
        <v>346</v>
      </c>
      <c r="B933" s="216" t="s">
        <v>357</v>
      </c>
      <c r="C933" s="216" t="s">
        <v>422</v>
      </c>
      <c r="D933" s="219" t="s">
        <v>421</v>
      </c>
      <c r="E933" s="218"/>
      <c r="F933" s="217"/>
      <c r="G933" s="216" t="s">
        <v>338</v>
      </c>
      <c r="H933" s="215">
        <v>1</v>
      </c>
      <c r="I933" s="214">
        <v>1.34</v>
      </c>
      <c r="J933" s="213">
        <v>1.34</v>
      </c>
    </row>
    <row r="934" spans="1:10" ht="14.25" customHeight="1" x14ac:dyDescent="0.3">
      <c r="A934" s="216" t="s">
        <v>346</v>
      </c>
      <c r="B934" s="216" t="s">
        <v>357</v>
      </c>
      <c r="C934" s="216" t="s">
        <v>420</v>
      </c>
      <c r="D934" s="219" t="s">
        <v>419</v>
      </c>
      <c r="E934" s="218"/>
      <c r="F934" s="217"/>
      <c r="G934" s="216" t="s">
        <v>338</v>
      </c>
      <c r="H934" s="215">
        <v>1</v>
      </c>
      <c r="I934" s="214">
        <v>0.04</v>
      </c>
      <c r="J934" s="213">
        <v>0.04</v>
      </c>
    </row>
    <row r="935" spans="1:10" ht="22.8" customHeight="1" x14ac:dyDescent="0.3">
      <c r="A935" s="216" t="s">
        <v>346</v>
      </c>
      <c r="B935" s="216" t="s">
        <v>357</v>
      </c>
      <c r="C935" s="216" t="s">
        <v>1121</v>
      </c>
      <c r="D935" s="219" t="s">
        <v>775</v>
      </c>
      <c r="E935" s="218"/>
      <c r="F935" s="217"/>
      <c r="G935" s="216" t="s">
        <v>338</v>
      </c>
      <c r="H935" s="215">
        <v>1</v>
      </c>
      <c r="I935" s="214">
        <v>0.49</v>
      </c>
      <c r="J935" s="213">
        <v>0.49</v>
      </c>
    </row>
    <row r="936" spans="1:10" ht="22.8" customHeight="1" x14ac:dyDescent="0.3">
      <c r="A936" s="216" t="s">
        <v>346</v>
      </c>
      <c r="B936" s="216" t="s">
        <v>357</v>
      </c>
      <c r="C936" s="216" t="s">
        <v>1120</v>
      </c>
      <c r="D936" s="219" t="s">
        <v>777</v>
      </c>
      <c r="E936" s="218"/>
      <c r="F936" s="217"/>
      <c r="G936" s="216" t="s">
        <v>338</v>
      </c>
      <c r="H936" s="215">
        <v>1</v>
      </c>
      <c r="I936" s="214">
        <v>1.43</v>
      </c>
      <c r="J936" s="213">
        <v>1.43</v>
      </c>
    </row>
    <row r="937" spans="1:10" ht="14.25" customHeight="1" x14ac:dyDescent="0.3">
      <c r="A937" s="212" t="s">
        <v>337</v>
      </c>
      <c r="B937" s="211"/>
      <c r="C937" s="211"/>
      <c r="D937" s="211"/>
      <c r="E937" s="210"/>
      <c r="F937" s="209">
        <v>0</v>
      </c>
      <c r="G937" s="212" t="s">
        <v>336</v>
      </c>
      <c r="H937" s="211"/>
      <c r="I937" s="210"/>
      <c r="J937" s="209">
        <v>7.77</v>
      </c>
    </row>
    <row r="938" spans="1:10" ht="14.25" customHeight="1" x14ac:dyDescent="0.3">
      <c r="A938" s="212" t="s">
        <v>335</v>
      </c>
      <c r="B938" s="211"/>
      <c r="C938" s="211"/>
      <c r="D938" s="211"/>
      <c r="E938" s="210"/>
      <c r="F938" s="209">
        <v>0</v>
      </c>
      <c r="G938" s="212" t="s">
        <v>334</v>
      </c>
      <c r="H938" s="211"/>
      <c r="I938" s="210"/>
      <c r="J938" s="209">
        <v>1.75</v>
      </c>
    </row>
    <row r="939" spans="1:10" ht="14.25" customHeight="1" x14ac:dyDescent="0.3">
      <c r="A939" s="212" t="s">
        <v>333</v>
      </c>
      <c r="B939" s="211"/>
      <c r="C939" s="211"/>
      <c r="D939" s="211"/>
      <c r="E939" s="210"/>
      <c r="F939" s="209">
        <v>0</v>
      </c>
      <c r="G939" s="212" t="s">
        <v>332</v>
      </c>
      <c r="H939" s="211"/>
      <c r="I939" s="210"/>
      <c r="J939" s="209">
        <v>9.52</v>
      </c>
    </row>
    <row r="940" spans="1:10" ht="22.8" customHeight="1" x14ac:dyDescent="0.3">
      <c r="A940" s="232" t="s">
        <v>342</v>
      </c>
      <c r="B940" s="228" t="s">
        <v>357</v>
      </c>
      <c r="C940" s="228" t="s">
        <v>1119</v>
      </c>
      <c r="D940" s="231" t="s">
        <v>1118</v>
      </c>
      <c r="E940" s="230"/>
      <c r="F940" s="230"/>
      <c r="G940" s="230"/>
      <c r="H940" s="230"/>
      <c r="I940" s="229"/>
      <c r="J940" s="228" t="s">
        <v>338</v>
      </c>
    </row>
    <row r="941" spans="1:10" ht="14.25" customHeight="1" x14ac:dyDescent="0.3">
      <c r="A941" s="224" t="s">
        <v>54</v>
      </c>
      <c r="B941" s="224" t="s">
        <v>55</v>
      </c>
      <c r="C941" s="224" t="s">
        <v>9</v>
      </c>
      <c r="D941" s="227" t="s">
        <v>10</v>
      </c>
      <c r="E941" s="226"/>
      <c r="F941" s="225"/>
      <c r="G941" s="224" t="s">
        <v>353</v>
      </c>
      <c r="H941" s="224" t="s">
        <v>352</v>
      </c>
      <c r="I941" s="223" t="s">
        <v>351</v>
      </c>
      <c r="J941" s="222" t="s">
        <v>56</v>
      </c>
    </row>
    <row r="942" spans="1:10" ht="14.25" customHeight="1" x14ac:dyDescent="0.3">
      <c r="A942" s="216" t="s">
        <v>412</v>
      </c>
      <c r="B942" s="216" t="s">
        <v>357</v>
      </c>
      <c r="C942" s="216" t="s">
        <v>1117</v>
      </c>
      <c r="D942" s="219" t="s">
        <v>1116</v>
      </c>
      <c r="E942" s="218"/>
      <c r="F942" s="217"/>
      <c r="G942" s="216" t="s">
        <v>338</v>
      </c>
      <c r="H942" s="215">
        <v>1.55E-2</v>
      </c>
      <c r="I942" s="214">
        <v>18.89</v>
      </c>
      <c r="J942" s="213">
        <v>0.28999999999999998</v>
      </c>
    </row>
    <row r="943" spans="1:10" ht="14.25" customHeight="1" x14ac:dyDescent="0.3">
      <c r="A943" s="212" t="s">
        <v>337</v>
      </c>
      <c r="B943" s="211"/>
      <c r="C943" s="211"/>
      <c r="D943" s="211"/>
      <c r="E943" s="210"/>
      <c r="F943" s="209">
        <v>0.14000000000000001</v>
      </c>
      <c r="G943" s="212" t="s">
        <v>336</v>
      </c>
      <c r="H943" s="211"/>
      <c r="I943" s="210"/>
      <c r="J943" s="209">
        <v>0.28999999999999998</v>
      </c>
    </row>
    <row r="944" spans="1:10" ht="14.25" customHeight="1" x14ac:dyDescent="0.3">
      <c r="A944" s="212" t="s">
        <v>335</v>
      </c>
      <c r="B944" s="211"/>
      <c r="C944" s="211"/>
      <c r="D944" s="211"/>
      <c r="E944" s="210"/>
      <c r="F944" s="209">
        <v>0.15</v>
      </c>
      <c r="G944" s="212" t="s">
        <v>334</v>
      </c>
      <c r="H944" s="211"/>
      <c r="I944" s="210"/>
      <c r="J944" s="209">
        <v>7.0000000000000007E-2</v>
      </c>
    </row>
    <row r="945" spans="1:10" ht="14.25" customHeight="1" x14ac:dyDescent="0.3">
      <c r="A945" s="212" t="s">
        <v>333</v>
      </c>
      <c r="B945" s="211"/>
      <c r="C945" s="211"/>
      <c r="D945" s="211"/>
      <c r="E945" s="210"/>
      <c r="F945" s="209">
        <v>0.28999999999999998</v>
      </c>
      <c r="G945" s="212" t="s">
        <v>332</v>
      </c>
      <c r="H945" s="211"/>
      <c r="I945" s="210"/>
      <c r="J945" s="209">
        <v>0.36</v>
      </c>
    </row>
    <row r="946" spans="1:10" ht="14.25" customHeight="1" x14ac:dyDescent="0.3">
      <c r="A946" s="232" t="s">
        <v>342</v>
      </c>
      <c r="B946" s="228" t="s">
        <v>357</v>
      </c>
      <c r="C946" s="228" t="s">
        <v>371</v>
      </c>
      <c r="D946" s="231" t="s">
        <v>370</v>
      </c>
      <c r="E946" s="230"/>
      <c r="F946" s="230"/>
      <c r="G946" s="230"/>
      <c r="H946" s="230"/>
      <c r="I946" s="229"/>
      <c r="J946" s="228" t="s">
        <v>338</v>
      </c>
    </row>
    <row r="947" spans="1:10" ht="14.25" customHeight="1" x14ac:dyDescent="0.3">
      <c r="A947" s="224" t="s">
        <v>54</v>
      </c>
      <c r="B947" s="224" t="s">
        <v>55</v>
      </c>
      <c r="C947" s="224" t="s">
        <v>9</v>
      </c>
      <c r="D947" s="227" t="s">
        <v>10</v>
      </c>
      <c r="E947" s="226"/>
      <c r="F947" s="225"/>
      <c r="G947" s="224" t="s">
        <v>353</v>
      </c>
      <c r="H947" s="224" t="s">
        <v>352</v>
      </c>
      <c r="I947" s="223" t="s">
        <v>351</v>
      </c>
      <c r="J947" s="222" t="s">
        <v>56</v>
      </c>
    </row>
    <row r="948" spans="1:10" ht="14.25" customHeight="1" x14ac:dyDescent="0.3">
      <c r="A948" s="216" t="s">
        <v>412</v>
      </c>
      <c r="B948" s="216" t="s">
        <v>357</v>
      </c>
      <c r="C948" s="216" t="s">
        <v>1113</v>
      </c>
      <c r="D948" s="219" t="s">
        <v>1038</v>
      </c>
      <c r="E948" s="218"/>
      <c r="F948" s="217"/>
      <c r="G948" s="216" t="s">
        <v>338</v>
      </c>
      <c r="H948" s="215">
        <v>1</v>
      </c>
      <c r="I948" s="214">
        <v>18.89</v>
      </c>
      <c r="J948" s="213">
        <v>18.89</v>
      </c>
    </row>
    <row r="949" spans="1:10" ht="22.8" customHeight="1" x14ac:dyDescent="0.3">
      <c r="A949" s="220" t="s">
        <v>342</v>
      </c>
      <c r="B949" s="216" t="s">
        <v>357</v>
      </c>
      <c r="C949" s="216" t="s">
        <v>1114</v>
      </c>
      <c r="D949" s="219" t="s">
        <v>1092</v>
      </c>
      <c r="E949" s="218"/>
      <c r="F949" s="217"/>
      <c r="G949" s="216" t="s">
        <v>338</v>
      </c>
      <c r="H949" s="215">
        <v>1</v>
      </c>
      <c r="I949" s="214">
        <v>0.42</v>
      </c>
      <c r="J949" s="213">
        <v>0.42</v>
      </c>
    </row>
    <row r="950" spans="1:10" ht="14.25" customHeight="1" x14ac:dyDescent="0.3">
      <c r="A950" s="220" t="s">
        <v>342</v>
      </c>
      <c r="B950" s="216" t="s">
        <v>357</v>
      </c>
      <c r="C950" s="216" t="s">
        <v>1112</v>
      </c>
      <c r="D950" s="219" t="s">
        <v>427</v>
      </c>
      <c r="E950" s="218"/>
      <c r="F950" s="217"/>
      <c r="G950" s="216" t="s">
        <v>338</v>
      </c>
      <c r="H950" s="215">
        <v>1</v>
      </c>
      <c r="I950" s="214">
        <v>7.91</v>
      </c>
      <c r="J950" s="213">
        <v>7.91</v>
      </c>
    </row>
    <row r="951" spans="1:10" ht="14.25" customHeight="1" x14ac:dyDescent="0.3">
      <c r="A951" s="212" t="s">
        <v>337</v>
      </c>
      <c r="B951" s="211"/>
      <c r="C951" s="211"/>
      <c r="D951" s="211"/>
      <c r="E951" s="210"/>
      <c r="F951" s="209">
        <v>8.93</v>
      </c>
      <c r="G951" s="212" t="s">
        <v>336</v>
      </c>
      <c r="H951" s="211"/>
      <c r="I951" s="210"/>
      <c r="J951" s="209">
        <v>27.22</v>
      </c>
    </row>
    <row r="952" spans="1:10" ht="14.25" customHeight="1" x14ac:dyDescent="0.3">
      <c r="A952" s="212" t="s">
        <v>335</v>
      </c>
      <c r="B952" s="211"/>
      <c r="C952" s="211"/>
      <c r="D952" s="211"/>
      <c r="E952" s="210"/>
      <c r="F952" s="209">
        <v>9.9600000000000009</v>
      </c>
      <c r="G952" s="212" t="s">
        <v>334</v>
      </c>
      <c r="H952" s="211"/>
      <c r="I952" s="210"/>
      <c r="J952" s="209">
        <v>6.12</v>
      </c>
    </row>
    <row r="953" spans="1:10" ht="14.25" customHeight="1" x14ac:dyDescent="0.3">
      <c r="A953" s="212" t="s">
        <v>333</v>
      </c>
      <c r="B953" s="211"/>
      <c r="C953" s="211"/>
      <c r="D953" s="211"/>
      <c r="E953" s="210"/>
      <c r="F953" s="209">
        <v>27.22</v>
      </c>
      <c r="G953" s="212" t="s">
        <v>332</v>
      </c>
      <c r="H953" s="211"/>
      <c r="I953" s="210"/>
      <c r="J953" s="209">
        <v>33.340000000000003</v>
      </c>
    </row>
    <row r="954" spans="1:10" ht="6.75" customHeight="1" x14ac:dyDescent="0.3"/>
    <row r="955" spans="1:10" ht="11.25" customHeight="1" x14ac:dyDescent="0.3">
      <c r="A955" s="208" t="s">
        <v>331</v>
      </c>
      <c r="B955" s="208"/>
      <c r="C955" s="208"/>
      <c r="D955" s="208"/>
      <c r="E955" s="208"/>
      <c r="F955" s="208"/>
      <c r="G955" s="208"/>
      <c r="H955" s="208"/>
      <c r="I955" s="208"/>
      <c r="J955" s="208"/>
    </row>
    <row r="956" spans="1:10" ht="11.25" customHeight="1" x14ac:dyDescent="0.3">
      <c r="A956" s="208" t="s">
        <v>330</v>
      </c>
      <c r="B956" s="208"/>
      <c r="C956" s="208"/>
      <c r="D956" s="208"/>
      <c r="E956" s="208"/>
      <c r="F956" s="208"/>
      <c r="G956" s="208"/>
      <c r="H956" s="208"/>
      <c r="I956" s="208"/>
      <c r="J956" s="208"/>
    </row>
    <row r="957" spans="1:10" ht="11.25" customHeight="1" x14ac:dyDescent="0.3">
      <c r="A957" s="208" t="s">
        <v>329</v>
      </c>
      <c r="B957" s="208"/>
      <c r="C957" s="208"/>
      <c r="D957" s="208"/>
      <c r="E957" s="208"/>
      <c r="F957" s="208"/>
      <c r="G957" s="208"/>
      <c r="H957" s="208"/>
      <c r="I957" s="208"/>
      <c r="J957" s="208"/>
    </row>
    <row r="958" spans="1:10" ht="70.95" customHeight="1" x14ac:dyDescent="0.3"/>
    <row r="959" spans="1:10" ht="14.25" customHeight="1" x14ac:dyDescent="0.3">
      <c r="A959" s="256" t="s">
        <v>395</v>
      </c>
      <c r="B959" s="255"/>
      <c r="C959" s="255"/>
      <c r="D959" s="255"/>
      <c r="E959" s="255"/>
      <c r="F959" s="255"/>
      <c r="G959" s="255"/>
      <c r="H959" s="255"/>
      <c r="I959" s="255"/>
      <c r="J959" s="254"/>
    </row>
    <row r="960" spans="1:10" ht="14.25" customHeight="1" x14ac:dyDescent="0.3">
      <c r="A960" s="253" t="s">
        <v>394</v>
      </c>
      <c r="B960" s="251" t="s">
        <v>57</v>
      </c>
      <c r="C960" s="250"/>
      <c r="D960" s="250"/>
      <c r="E960" s="250"/>
      <c r="F960" s="250"/>
      <c r="G960" s="250"/>
      <c r="H960" s="249"/>
      <c r="I960" s="233" t="s">
        <v>393</v>
      </c>
      <c r="J960" s="216" t="s">
        <v>1115</v>
      </c>
    </row>
    <row r="961" spans="1:10" ht="14.25" customHeight="1" x14ac:dyDescent="0.3">
      <c r="A961" s="253" t="s">
        <v>61</v>
      </c>
      <c r="B961" s="251" t="s">
        <v>65</v>
      </c>
      <c r="C961" s="250"/>
      <c r="D961" s="250"/>
      <c r="E961" s="250"/>
      <c r="F961" s="250"/>
      <c r="G961" s="250"/>
      <c r="H961" s="249"/>
      <c r="I961" s="233" t="s">
        <v>391</v>
      </c>
      <c r="J961" s="216" t="s">
        <v>390</v>
      </c>
    </row>
    <row r="962" spans="1:10" ht="14.25" customHeight="1" x14ac:dyDescent="0.3">
      <c r="A962" s="252" t="s">
        <v>389</v>
      </c>
      <c r="B962" s="251" t="s">
        <v>209</v>
      </c>
      <c r="C962" s="250"/>
      <c r="D962" s="250"/>
      <c r="E962" s="250"/>
      <c r="F962" s="250"/>
      <c r="G962" s="250"/>
      <c r="H962" s="249"/>
      <c r="I962" s="240" t="s">
        <v>388</v>
      </c>
      <c r="J962" s="239"/>
    </row>
    <row r="963" spans="1:10" ht="14.25" customHeight="1" x14ac:dyDescent="0.3">
      <c r="A963" s="248" t="s">
        <v>387</v>
      </c>
      <c r="B963" s="247" t="s">
        <v>386</v>
      </c>
      <c r="C963" s="246"/>
      <c r="D963" s="246"/>
      <c r="E963" s="246"/>
      <c r="F963" s="246"/>
      <c r="G963" s="246"/>
      <c r="H963" s="245"/>
      <c r="I963" s="233" t="s">
        <v>385</v>
      </c>
      <c r="J963" s="216" t="s">
        <v>384</v>
      </c>
    </row>
    <row r="964" spans="1:10" ht="14.25" customHeight="1" x14ac:dyDescent="0.3">
      <c r="A964" s="238"/>
      <c r="B964" s="243"/>
      <c r="C964" s="242"/>
      <c r="D964" s="242"/>
      <c r="E964" s="242"/>
      <c r="F964" s="242"/>
      <c r="G964" s="242"/>
      <c r="H964" s="241"/>
      <c r="I964" s="244" t="s">
        <v>383</v>
      </c>
      <c r="J964" s="216" t="s">
        <v>382</v>
      </c>
    </row>
    <row r="965" spans="1:10" ht="14.25" customHeight="1" x14ac:dyDescent="0.3">
      <c r="A965" s="238"/>
      <c r="B965" s="243"/>
      <c r="C965" s="242"/>
      <c r="D965" s="242"/>
      <c r="E965" s="242"/>
      <c r="F965" s="242"/>
      <c r="G965" s="242"/>
      <c r="H965" s="241"/>
      <c r="I965" s="240" t="s">
        <v>7</v>
      </c>
      <c r="J965" s="239"/>
    </row>
    <row r="966" spans="1:10" ht="14.25" customHeight="1" x14ac:dyDescent="0.3">
      <c r="A966" s="238"/>
      <c r="B966" s="237"/>
      <c r="C966" s="236"/>
      <c r="D966" s="236"/>
      <c r="E966" s="236"/>
      <c r="F966" s="236"/>
      <c r="G966" s="236"/>
      <c r="H966" s="235"/>
      <c r="I966" s="233" t="s">
        <v>381</v>
      </c>
      <c r="J966" s="216" t="s">
        <v>380</v>
      </c>
    </row>
    <row r="967" spans="1:10" ht="14.25" customHeight="1" x14ac:dyDescent="0.3">
      <c r="A967" s="234"/>
      <c r="B967" s="219" t="s">
        <v>378</v>
      </c>
      <c r="C967" s="218"/>
      <c r="D967" s="217"/>
      <c r="E967" s="219" t="s">
        <v>320</v>
      </c>
      <c r="F967" s="218"/>
      <c r="G967" s="218"/>
      <c r="H967" s="217"/>
      <c r="I967" s="233" t="s">
        <v>379</v>
      </c>
      <c r="J967" s="216" t="s">
        <v>378</v>
      </c>
    </row>
    <row r="968" spans="1:10" ht="14.25" customHeight="1" x14ac:dyDescent="0.3">
      <c r="A968" s="233" t="s">
        <v>377</v>
      </c>
      <c r="B968" s="219" t="s">
        <v>376</v>
      </c>
      <c r="C968" s="218"/>
      <c r="D968" s="218"/>
      <c r="E968" s="218"/>
      <c r="F968" s="218"/>
      <c r="G968" s="218"/>
      <c r="H968" s="218"/>
      <c r="I968" s="218"/>
      <c r="J968" s="217"/>
    </row>
    <row r="969" spans="1:10" ht="22.8" customHeight="1" x14ac:dyDescent="0.3">
      <c r="A969" s="232" t="s">
        <v>342</v>
      </c>
      <c r="B969" s="228" t="s">
        <v>357</v>
      </c>
      <c r="C969" s="228" t="s">
        <v>1114</v>
      </c>
      <c r="D969" s="231" t="s">
        <v>1092</v>
      </c>
      <c r="E969" s="230"/>
      <c r="F969" s="230"/>
      <c r="G969" s="230"/>
      <c r="H969" s="230"/>
      <c r="I969" s="229"/>
      <c r="J969" s="228" t="s">
        <v>338</v>
      </c>
    </row>
    <row r="970" spans="1:10" ht="14.25" customHeight="1" x14ac:dyDescent="0.3">
      <c r="A970" s="224" t="s">
        <v>54</v>
      </c>
      <c r="B970" s="224" t="s">
        <v>55</v>
      </c>
      <c r="C970" s="224" t="s">
        <v>9</v>
      </c>
      <c r="D970" s="227" t="s">
        <v>10</v>
      </c>
      <c r="E970" s="226"/>
      <c r="F970" s="225"/>
      <c r="G970" s="224" t="s">
        <v>353</v>
      </c>
      <c r="H970" s="224" t="s">
        <v>352</v>
      </c>
      <c r="I970" s="223" t="s">
        <v>351</v>
      </c>
      <c r="J970" s="222" t="s">
        <v>56</v>
      </c>
    </row>
    <row r="971" spans="1:10" ht="14.25" customHeight="1" x14ac:dyDescent="0.3">
      <c r="A971" s="216" t="s">
        <v>412</v>
      </c>
      <c r="B971" s="216" t="s">
        <v>357</v>
      </c>
      <c r="C971" s="216" t="s">
        <v>1113</v>
      </c>
      <c r="D971" s="219" t="s">
        <v>1038</v>
      </c>
      <c r="E971" s="218"/>
      <c r="F971" s="217"/>
      <c r="G971" s="216" t="s">
        <v>338</v>
      </c>
      <c r="H971" s="215">
        <v>2.23E-2</v>
      </c>
      <c r="I971" s="214">
        <v>18.89</v>
      </c>
      <c r="J971" s="213">
        <v>0.42</v>
      </c>
    </row>
    <row r="972" spans="1:10" ht="14.25" customHeight="1" x14ac:dyDescent="0.3">
      <c r="A972" s="212" t="s">
        <v>337</v>
      </c>
      <c r="B972" s="211"/>
      <c r="C972" s="211"/>
      <c r="D972" s="211"/>
      <c r="E972" s="210"/>
      <c r="F972" s="209">
        <v>0.2</v>
      </c>
      <c r="G972" s="212" t="s">
        <v>336</v>
      </c>
      <c r="H972" s="211"/>
      <c r="I972" s="210"/>
      <c r="J972" s="209">
        <v>0.42</v>
      </c>
    </row>
    <row r="973" spans="1:10" ht="14.25" customHeight="1" x14ac:dyDescent="0.3">
      <c r="A973" s="212" t="s">
        <v>335</v>
      </c>
      <c r="B973" s="211"/>
      <c r="C973" s="211"/>
      <c r="D973" s="211"/>
      <c r="E973" s="210"/>
      <c r="F973" s="209">
        <v>0.22</v>
      </c>
      <c r="G973" s="212" t="s">
        <v>334</v>
      </c>
      <c r="H973" s="211"/>
      <c r="I973" s="210"/>
      <c r="J973" s="209">
        <v>0.09</v>
      </c>
    </row>
    <row r="974" spans="1:10" ht="14.25" customHeight="1" x14ac:dyDescent="0.3">
      <c r="A974" s="212" t="s">
        <v>333</v>
      </c>
      <c r="B974" s="211"/>
      <c r="C974" s="211"/>
      <c r="D974" s="211"/>
      <c r="E974" s="210"/>
      <c r="F974" s="209">
        <v>0.42</v>
      </c>
      <c r="G974" s="212" t="s">
        <v>332</v>
      </c>
      <c r="H974" s="211"/>
      <c r="I974" s="210"/>
      <c r="J974" s="209">
        <v>0.51</v>
      </c>
    </row>
    <row r="975" spans="1:10" ht="14.25" customHeight="1" x14ac:dyDescent="0.3">
      <c r="A975" s="232" t="s">
        <v>342</v>
      </c>
      <c r="B975" s="228" t="s">
        <v>357</v>
      </c>
      <c r="C975" s="228" t="s">
        <v>1112</v>
      </c>
      <c r="D975" s="231" t="s">
        <v>427</v>
      </c>
      <c r="E975" s="230"/>
      <c r="F975" s="230"/>
      <c r="G975" s="230"/>
      <c r="H975" s="230"/>
      <c r="I975" s="229"/>
      <c r="J975" s="228" t="s">
        <v>338</v>
      </c>
    </row>
    <row r="976" spans="1:10" ht="14.25" customHeight="1" x14ac:dyDescent="0.3">
      <c r="A976" s="224" t="s">
        <v>54</v>
      </c>
      <c r="B976" s="224" t="s">
        <v>55</v>
      </c>
      <c r="C976" s="224" t="s">
        <v>9</v>
      </c>
      <c r="D976" s="227" t="s">
        <v>10</v>
      </c>
      <c r="E976" s="226"/>
      <c r="F976" s="225"/>
      <c r="G976" s="224" t="s">
        <v>353</v>
      </c>
      <c r="H976" s="224" t="s">
        <v>352</v>
      </c>
      <c r="I976" s="223" t="s">
        <v>351</v>
      </c>
      <c r="J976" s="222" t="s">
        <v>56</v>
      </c>
    </row>
    <row r="977" spans="1:10" ht="22.8" customHeight="1" x14ac:dyDescent="0.3">
      <c r="A977" s="216" t="s">
        <v>346</v>
      </c>
      <c r="B977" s="216" t="s">
        <v>357</v>
      </c>
      <c r="C977" s="216" t="s">
        <v>426</v>
      </c>
      <c r="D977" s="219" t="s">
        <v>425</v>
      </c>
      <c r="E977" s="218"/>
      <c r="F977" s="217"/>
      <c r="G977" s="216" t="s">
        <v>338</v>
      </c>
      <c r="H977" s="215">
        <v>1</v>
      </c>
      <c r="I977" s="214">
        <v>3.47</v>
      </c>
      <c r="J977" s="213">
        <v>3.47</v>
      </c>
    </row>
    <row r="978" spans="1:10" ht="22.8" customHeight="1" x14ac:dyDescent="0.3">
      <c r="A978" s="216" t="s">
        <v>346</v>
      </c>
      <c r="B978" s="216" t="s">
        <v>357</v>
      </c>
      <c r="C978" s="216" t="s">
        <v>424</v>
      </c>
      <c r="D978" s="219" t="s">
        <v>423</v>
      </c>
      <c r="E978" s="218"/>
      <c r="F978" s="217"/>
      <c r="G978" s="216" t="s">
        <v>338</v>
      </c>
      <c r="H978" s="215">
        <v>1</v>
      </c>
      <c r="I978" s="214">
        <v>1</v>
      </c>
      <c r="J978" s="213">
        <v>1</v>
      </c>
    </row>
    <row r="979" spans="1:10" ht="14.25" customHeight="1" x14ac:dyDescent="0.3">
      <c r="A979" s="216" t="s">
        <v>346</v>
      </c>
      <c r="B979" s="216" t="s">
        <v>357</v>
      </c>
      <c r="C979" s="216" t="s">
        <v>422</v>
      </c>
      <c r="D979" s="219" t="s">
        <v>421</v>
      </c>
      <c r="E979" s="218"/>
      <c r="F979" s="217"/>
      <c r="G979" s="216" t="s">
        <v>338</v>
      </c>
      <c r="H979" s="215">
        <v>1</v>
      </c>
      <c r="I979" s="214">
        <v>1.34</v>
      </c>
      <c r="J979" s="213">
        <v>1.34</v>
      </c>
    </row>
    <row r="980" spans="1:10" ht="14.25" customHeight="1" x14ac:dyDescent="0.3">
      <c r="A980" s="216" t="s">
        <v>346</v>
      </c>
      <c r="B980" s="216" t="s">
        <v>357</v>
      </c>
      <c r="C980" s="216" t="s">
        <v>420</v>
      </c>
      <c r="D980" s="219" t="s">
        <v>419</v>
      </c>
      <c r="E980" s="218"/>
      <c r="F980" s="217"/>
      <c r="G980" s="216" t="s">
        <v>338</v>
      </c>
      <c r="H980" s="215">
        <v>1</v>
      </c>
      <c r="I980" s="214">
        <v>0.04</v>
      </c>
      <c r="J980" s="213">
        <v>0.04</v>
      </c>
    </row>
    <row r="981" spans="1:10" ht="22.8" customHeight="1" x14ac:dyDescent="0.3">
      <c r="A981" s="216" t="s">
        <v>346</v>
      </c>
      <c r="B981" s="216" t="s">
        <v>357</v>
      </c>
      <c r="C981" s="216" t="s">
        <v>501</v>
      </c>
      <c r="D981" s="219" t="s">
        <v>500</v>
      </c>
      <c r="E981" s="218"/>
      <c r="F981" s="217"/>
      <c r="G981" s="216" t="s">
        <v>338</v>
      </c>
      <c r="H981" s="215">
        <v>1</v>
      </c>
      <c r="I981" s="214">
        <v>0.82</v>
      </c>
      <c r="J981" s="213">
        <v>0.82</v>
      </c>
    </row>
    <row r="982" spans="1:10" ht="22.8" customHeight="1" x14ac:dyDescent="0.3">
      <c r="A982" s="216" t="s">
        <v>346</v>
      </c>
      <c r="B982" s="216" t="s">
        <v>357</v>
      </c>
      <c r="C982" s="216" t="s">
        <v>499</v>
      </c>
      <c r="D982" s="219" t="s">
        <v>498</v>
      </c>
      <c r="E982" s="218"/>
      <c r="F982" s="217"/>
      <c r="G982" s="216" t="s">
        <v>338</v>
      </c>
      <c r="H982" s="215">
        <v>1</v>
      </c>
      <c r="I982" s="214">
        <v>1.24</v>
      </c>
      <c r="J982" s="213">
        <v>1.24</v>
      </c>
    </row>
    <row r="983" spans="1:10" ht="14.25" customHeight="1" x14ac:dyDescent="0.3">
      <c r="A983" s="212" t="s">
        <v>337</v>
      </c>
      <c r="B983" s="211"/>
      <c r="C983" s="211"/>
      <c r="D983" s="211"/>
      <c r="E983" s="210"/>
      <c r="F983" s="209">
        <v>0</v>
      </c>
      <c r="G983" s="212" t="s">
        <v>336</v>
      </c>
      <c r="H983" s="211"/>
      <c r="I983" s="210"/>
      <c r="J983" s="209">
        <v>7.91</v>
      </c>
    </row>
    <row r="984" spans="1:10" ht="14.25" customHeight="1" x14ac:dyDescent="0.3">
      <c r="A984" s="212" t="s">
        <v>335</v>
      </c>
      <c r="B984" s="211"/>
      <c r="C984" s="211"/>
      <c r="D984" s="211"/>
      <c r="E984" s="210"/>
      <c r="F984" s="209">
        <v>0</v>
      </c>
      <c r="G984" s="212" t="s">
        <v>334</v>
      </c>
      <c r="H984" s="211"/>
      <c r="I984" s="210"/>
      <c r="J984" s="209">
        <v>1.78</v>
      </c>
    </row>
    <row r="985" spans="1:10" ht="14.25" customHeight="1" x14ac:dyDescent="0.3">
      <c r="A985" s="212" t="s">
        <v>333</v>
      </c>
      <c r="B985" s="211"/>
      <c r="C985" s="211"/>
      <c r="D985" s="211"/>
      <c r="E985" s="210"/>
      <c r="F985" s="209">
        <v>0</v>
      </c>
      <c r="G985" s="212" t="s">
        <v>332</v>
      </c>
      <c r="H985" s="211"/>
      <c r="I985" s="210"/>
      <c r="J985" s="209">
        <v>9.69</v>
      </c>
    </row>
    <row r="986" spans="1:10" ht="14.25" customHeight="1" x14ac:dyDescent="0.3">
      <c r="A986" s="232" t="s">
        <v>342</v>
      </c>
      <c r="B986" s="228" t="s">
        <v>357</v>
      </c>
      <c r="C986" s="228" t="s">
        <v>1111</v>
      </c>
      <c r="D986" s="231" t="s">
        <v>1110</v>
      </c>
      <c r="E986" s="230"/>
      <c r="F986" s="230"/>
      <c r="G986" s="230"/>
      <c r="H986" s="230"/>
      <c r="I986" s="229"/>
      <c r="J986" s="228" t="s">
        <v>338</v>
      </c>
    </row>
    <row r="987" spans="1:10" ht="14.25" customHeight="1" x14ac:dyDescent="0.3">
      <c r="A987" s="224" t="s">
        <v>54</v>
      </c>
      <c r="B987" s="224" t="s">
        <v>55</v>
      </c>
      <c r="C987" s="224" t="s">
        <v>9</v>
      </c>
      <c r="D987" s="227" t="s">
        <v>10</v>
      </c>
      <c r="E987" s="226"/>
      <c r="F987" s="225"/>
      <c r="G987" s="224" t="s">
        <v>353</v>
      </c>
      <c r="H987" s="224" t="s">
        <v>352</v>
      </c>
      <c r="I987" s="223" t="s">
        <v>351</v>
      </c>
      <c r="J987" s="222" t="s">
        <v>56</v>
      </c>
    </row>
    <row r="988" spans="1:10" ht="14.25" customHeight="1" x14ac:dyDescent="0.3">
      <c r="A988" s="216" t="s">
        <v>412</v>
      </c>
      <c r="B988" s="216" t="s">
        <v>357</v>
      </c>
      <c r="C988" s="216" t="s">
        <v>1107</v>
      </c>
      <c r="D988" s="219" t="s">
        <v>1106</v>
      </c>
      <c r="E988" s="218"/>
      <c r="F988" s="217"/>
      <c r="G988" s="216" t="s">
        <v>338</v>
      </c>
      <c r="H988" s="215">
        <v>1</v>
      </c>
      <c r="I988" s="214">
        <v>18.89</v>
      </c>
      <c r="J988" s="213">
        <v>18.89</v>
      </c>
    </row>
    <row r="989" spans="1:10" ht="14.25" customHeight="1" x14ac:dyDescent="0.3">
      <c r="A989" s="220" t="s">
        <v>342</v>
      </c>
      <c r="B989" s="216" t="s">
        <v>357</v>
      </c>
      <c r="C989" s="216" t="s">
        <v>1109</v>
      </c>
      <c r="D989" s="219" t="s">
        <v>1108</v>
      </c>
      <c r="E989" s="218"/>
      <c r="F989" s="217"/>
      <c r="G989" s="216" t="s">
        <v>338</v>
      </c>
      <c r="H989" s="215">
        <v>1</v>
      </c>
      <c r="I989" s="214">
        <v>0.23</v>
      </c>
      <c r="J989" s="213">
        <v>0.23</v>
      </c>
    </row>
    <row r="990" spans="1:10" ht="14.25" customHeight="1" x14ac:dyDescent="0.3">
      <c r="A990" s="220" t="s">
        <v>342</v>
      </c>
      <c r="B990" s="216" t="s">
        <v>357</v>
      </c>
      <c r="C990" s="216" t="s">
        <v>1105</v>
      </c>
      <c r="D990" s="219" t="s">
        <v>1104</v>
      </c>
      <c r="E990" s="218"/>
      <c r="F990" s="217"/>
      <c r="G990" s="216" t="s">
        <v>338</v>
      </c>
      <c r="H990" s="215">
        <v>1</v>
      </c>
      <c r="I990" s="214">
        <v>7.91</v>
      </c>
      <c r="J990" s="213">
        <v>7.91</v>
      </c>
    </row>
    <row r="991" spans="1:10" ht="14.25" customHeight="1" x14ac:dyDescent="0.3">
      <c r="A991" s="212" t="s">
        <v>337</v>
      </c>
      <c r="B991" s="211"/>
      <c r="C991" s="211"/>
      <c r="D991" s="211"/>
      <c r="E991" s="210"/>
      <c r="F991" s="209">
        <v>8.93</v>
      </c>
      <c r="G991" s="212" t="s">
        <v>336</v>
      </c>
      <c r="H991" s="211"/>
      <c r="I991" s="210"/>
      <c r="J991" s="209">
        <v>27.03</v>
      </c>
    </row>
    <row r="992" spans="1:10" ht="14.25" customHeight="1" x14ac:dyDescent="0.3">
      <c r="A992" s="212" t="s">
        <v>335</v>
      </c>
      <c r="B992" s="211"/>
      <c r="C992" s="211"/>
      <c r="D992" s="211"/>
      <c r="E992" s="210"/>
      <c r="F992" s="209">
        <v>9.9600000000000009</v>
      </c>
      <c r="G992" s="212" t="s">
        <v>334</v>
      </c>
      <c r="H992" s="211"/>
      <c r="I992" s="210"/>
      <c r="J992" s="209">
        <v>6.07</v>
      </c>
    </row>
    <row r="993" spans="1:10" ht="14.25" customHeight="1" x14ac:dyDescent="0.3">
      <c r="A993" s="212" t="s">
        <v>333</v>
      </c>
      <c r="B993" s="211"/>
      <c r="C993" s="211"/>
      <c r="D993" s="211"/>
      <c r="E993" s="210"/>
      <c r="F993" s="209">
        <v>27.03</v>
      </c>
      <c r="G993" s="212" t="s">
        <v>332</v>
      </c>
      <c r="H993" s="211"/>
      <c r="I993" s="210"/>
      <c r="J993" s="209">
        <v>33.1</v>
      </c>
    </row>
    <row r="994" spans="1:10" ht="14.25" customHeight="1" x14ac:dyDescent="0.3">
      <c r="A994" s="232" t="s">
        <v>342</v>
      </c>
      <c r="B994" s="228" t="s">
        <v>357</v>
      </c>
      <c r="C994" s="228" t="s">
        <v>1109</v>
      </c>
      <c r="D994" s="231" t="s">
        <v>1108</v>
      </c>
      <c r="E994" s="230"/>
      <c r="F994" s="230"/>
      <c r="G994" s="230"/>
      <c r="H994" s="230"/>
      <c r="I994" s="229"/>
      <c r="J994" s="228" t="s">
        <v>338</v>
      </c>
    </row>
    <row r="995" spans="1:10" ht="14.25" customHeight="1" x14ac:dyDescent="0.3">
      <c r="A995" s="224" t="s">
        <v>54</v>
      </c>
      <c r="B995" s="224" t="s">
        <v>55</v>
      </c>
      <c r="C995" s="224" t="s">
        <v>9</v>
      </c>
      <c r="D995" s="227" t="s">
        <v>10</v>
      </c>
      <c r="E995" s="226"/>
      <c r="F995" s="225"/>
      <c r="G995" s="224" t="s">
        <v>353</v>
      </c>
      <c r="H995" s="224" t="s">
        <v>352</v>
      </c>
      <c r="I995" s="223" t="s">
        <v>351</v>
      </c>
      <c r="J995" s="222" t="s">
        <v>56</v>
      </c>
    </row>
    <row r="996" spans="1:10" ht="14.25" customHeight="1" x14ac:dyDescent="0.3">
      <c r="A996" s="216" t="s">
        <v>412</v>
      </c>
      <c r="B996" s="216" t="s">
        <v>357</v>
      </c>
      <c r="C996" s="216" t="s">
        <v>1107</v>
      </c>
      <c r="D996" s="219" t="s">
        <v>1106</v>
      </c>
      <c r="E996" s="218"/>
      <c r="F996" s="217"/>
      <c r="G996" s="216" t="s">
        <v>338</v>
      </c>
      <c r="H996" s="215">
        <v>1.2109999999999999E-2</v>
      </c>
      <c r="I996" s="214">
        <v>18.89</v>
      </c>
      <c r="J996" s="213">
        <v>0.23</v>
      </c>
    </row>
    <row r="997" spans="1:10" ht="14.25" customHeight="1" x14ac:dyDescent="0.3">
      <c r="A997" s="212" t="s">
        <v>337</v>
      </c>
      <c r="B997" s="211"/>
      <c r="C997" s="211"/>
      <c r="D997" s="211"/>
      <c r="E997" s="210"/>
      <c r="F997" s="209">
        <v>0.11</v>
      </c>
      <c r="G997" s="212" t="s">
        <v>336</v>
      </c>
      <c r="H997" s="211"/>
      <c r="I997" s="210"/>
      <c r="J997" s="209">
        <v>0.23</v>
      </c>
    </row>
    <row r="998" spans="1:10" ht="14.25" customHeight="1" x14ac:dyDescent="0.3">
      <c r="A998" s="212" t="s">
        <v>335</v>
      </c>
      <c r="B998" s="211"/>
      <c r="C998" s="211"/>
      <c r="D998" s="211"/>
      <c r="E998" s="210"/>
      <c r="F998" s="209">
        <v>0.12</v>
      </c>
      <c r="G998" s="212" t="s">
        <v>334</v>
      </c>
      <c r="H998" s="211"/>
      <c r="I998" s="210"/>
      <c r="J998" s="209">
        <v>0.05</v>
      </c>
    </row>
    <row r="999" spans="1:10" ht="14.25" customHeight="1" x14ac:dyDescent="0.3">
      <c r="A999" s="212" t="s">
        <v>333</v>
      </c>
      <c r="B999" s="211"/>
      <c r="C999" s="211"/>
      <c r="D999" s="211"/>
      <c r="E999" s="210"/>
      <c r="F999" s="209">
        <v>0.23</v>
      </c>
      <c r="G999" s="212" t="s">
        <v>332</v>
      </c>
      <c r="H999" s="211"/>
      <c r="I999" s="210"/>
      <c r="J999" s="209">
        <v>0.28000000000000003</v>
      </c>
    </row>
    <row r="1000" spans="1:10" ht="14.25" customHeight="1" x14ac:dyDescent="0.3">
      <c r="A1000" s="232" t="s">
        <v>342</v>
      </c>
      <c r="B1000" s="228" t="s">
        <v>357</v>
      </c>
      <c r="C1000" s="228" t="s">
        <v>1105</v>
      </c>
      <c r="D1000" s="231" t="s">
        <v>1104</v>
      </c>
      <c r="E1000" s="230"/>
      <c r="F1000" s="230"/>
      <c r="G1000" s="230"/>
      <c r="H1000" s="230"/>
      <c r="I1000" s="229"/>
      <c r="J1000" s="228" t="s">
        <v>338</v>
      </c>
    </row>
    <row r="1001" spans="1:10" ht="14.25" customHeight="1" x14ac:dyDescent="0.3">
      <c r="A1001" s="224" t="s">
        <v>54</v>
      </c>
      <c r="B1001" s="224" t="s">
        <v>55</v>
      </c>
      <c r="C1001" s="224" t="s">
        <v>9</v>
      </c>
      <c r="D1001" s="227" t="s">
        <v>10</v>
      </c>
      <c r="E1001" s="226"/>
      <c r="F1001" s="225"/>
      <c r="G1001" s="224" t="s">
        <v>353</v>
      </c>
      <c r="H1001" s="224" t="s">
        <v>352</v>
      </c>
      <c r="I1001" s="223" t="s">
        <v>351</v>
      </c>
      <c r="J1001" s="222" t="s">
        <v>56</v>
      </c>
    </row>
    <row r="1002" spans="1:10" ht="14.25" customHeight="1" x14ac:dyDescent="0.3">
      <c r="A1002" s="216" t="s">
        <v>346</v>
      </c>
      <c r="B1002" s="216" t="s">
        <v>357</v>
      </c>
      <c r="C1002" s="216" t="s">
        <v>537</v>
      </c>
      <c r="D1002" s="219" t="s">
        <v>425</v>
      </c>
      <c r="E1002" s="218"/>
      <c r="F1002" s="217"/>
      <c r="G1002" s="216" t="s">
        <v>338</v>
      </c>
      <c r="H1002" s="215">
        <v>1</v>
      </c>
      <c r="I1002" s="214">
        <v>3.47</v>
      </c>
      <c r="J1002" s="213">
        <v>3.47</v>
      </c>
    </row>
    <row r="1003" spans="1:10" ht="14.25" customHeight="1" x14ac:dyDescent="0.3">
      <c r="A1003" s="216" t="s">
        <v>346</v>
      </c>
      <c r="B1003" s="216" t="s">
        <v>357</v>
      </c>
      <c r="C1003" s="216" t="s">
        <v>536</v>
      </c>
      <c r="D1003" s="219" t="s">
        <v>423</v>
      </c>
      <c r="E1003" s="218"/>
      <c r="F1003" s="217"/>
      <c r="G1003" s="216" t="s">
        <v>338</v>
      </c>
      <c r="H1003" s="215">
        <v>1</v>
      </c>
      <c r="I1003" s="214">
        <v>1</v>
      </c>
      <c r="J1003" s="213">
        <v>1</v>
      </c>
    </row>
    <row r="1004" spans="1:10" ht="14.25" customHeight="1" x14ac:dyDescent="0.3">
      <c r="A1004" s="216" t="s">
        <v>346</v>
      </c>
      <c r="B1004" s="216" t="s">
        <v>357</v>
      </c>
      <c r="C1004" s="216" t="s">
        <v>535</v>
      </c>
      <c r="D1004" s="219" t="s">
        <v>534</v>
      </c>
      <c r="E1004" s="218"/>
      <c r="F1004" s="217"/>
      <c r="G1004" s="216" t="s">
        <v>338</v>
      </c>
      <c r="H1004" s="215">
        <v>1</v>
      </c>
      <c r="I1004" s="214">
        <v>1.34</v>
      </c>
      <c r="J1004" s="213">
        <v>1.34</v>
      </c>
    </row>
    <row r="1005" spans="1:10" ht="14.25" customHeight="1" x14ac:dyDescent="0.3">
      <c r="A1005" s="216" t="s">
        <v>346</v>
      </c>
      <c r="B1005" s="216" t="s">
        <v>357</v>
      </c>
      <c r="C1005" s="216" t="s">
        <v>533</v>
      </c>
      <c r="D1005" s="219" t="s">
        <v>532</v>
      </c>
      <c r="E1005" s="218"/>
      <c r="F1005" s="217"/>
      <c r="G1005" s="216" t="s">
        <v>338</v>
      </c>
      <c r="H1005" s="215">
        <v>1</v>
      </c>
      <c r="I1005" s="214">
        <v>0.04</v>
      </c>
      <c r="J1005" s="213">
        <v>0.04</v>
      </c>
    </row>
    <row r="1006" spans="1:10" ht="14.25" customHeight="1" x14ac:dyDescent="0.3">
      <c r="A1006" s="216" t="s">
        <v>346</v>
      </c>
      <c r="B1006" s="216" t="s">
        <v>357</v>
      </c>
      <c r="C1006" s="216" t="s">
        <v>682</v>
      </c>
      <c r="D1006" s="219" t="s">
        <v>955</v>
      </c>
      <c r="E1006" s="218"/>
      <c r="F1006" s="217"/>
      <c r="G1006" s="216" t="s">
        <v>338</v>
      </c>
      <c r="H1006" s="215">
        <v>1</v>
      </c>
      <c r="I1006" s="214">
        <v>0.82</v>
      </c>
      <c r="J1006" s="213">
        <v>0.82</v>
      </c>
    </row>
    <row r="1007" spans="1:10" ht="14.25" customHeight="1" x14ac:dyDescent="0.3">
      <c r="A1007" s="216" t="s">
        <v>346</v>
      </c>
      <c r="B1007" s="216" t="s">
        <v>357</v>
      </c>
      <c r="C1007" s="216" t="s">
        <v>683</v>
      </c>
      <c r="D1007" s="219" t="s">
        <v>954</v>
      </c>
      <c r="E1007" s="218"/>
      <c r="F1007" s="217"/>
      <c r="G1007" s="216" t="s">
        <v>338</v>
      </c>
      <c r="H1007" s="215">
        <v>1</v>
      </c>
      <c r="I1007" s="214">
        <v>1.24</v>
      </c>
      <c r="J1007" s="213">
        <v>1.24</v>
      </c>
    </row>
    <row r="1008" spans="1:10" ht="14.25" customHeight="1" x14ac:dyDescent="0.3">
      <c r="A1008" s="212" t="s">
        <v>337</v>
      </c>
      <c r="B1008" s="211"/>
      <c r="C1008" s="211"/>
      <c r="D1008" s="211"/>
      <c r="E1008" s="210"/>
      <c r="F1008" s="209">
        <v>0</v>
      </c>
      <c r="G1008" s="212" t="s">
        <v>336</v>
      </c>
      <c r="H1008" s="211"/>
      <c r="I1008" s="210"/>
      <c r="J1008" s="209">
        <v>7.91</v>
      </c>
    </row>
    <row r="1009" spans="1:10" ht="14.25" customHeight="1" x14ac:dyDescent="0.3">
      <c r="A1009" s="212" t="s">
        <v>335</v>
      </c>
      <c r="B1009" s="211"/>
      <c r="C1009" s="211"/>
      <c r="D1009" s="211"/>
      <c r="E1009" s="210"/>
      <c r="F1009" s="209">
        <v>0</v>
      </c>
      <c r="G1009" s="212" t="s">
        <v>334</v>
      </c>
      <c r="H1009" s="211"/>
      <c r="I1009" s="210"/>
      <c r="J1009" s="209">
        <v>1.78</v>
      </c>
    </row>
    <row r="1010" spans="1:10" ht="14.25" customHeight="1" x14ac:dyDescent="0.3">
      <c r="A1010" s="212" t="s">
        <v>333</v>
      </c>
      <c r="B1010" s="211"/>
      <c r="C1010" s="211"/>
      <c r="D1010" s="211"/>
      <c r="E1010" s="210"/>
      <c r="F1010" s="209">
        <v>0</v>
      </c>
      <c r="G1010" s="212" t="s">
        <v>332</v>
      </c>
      <c r="H1010" s="211"/>
      <c r="I1010" s="210"/>
      <c r="J1010" s="209">
        <v>9.69</v>
      </c>
    </row>
    <row r="1011" spans="1:10" ht="14.25" customHeight="1" x14ac:dyDescent="0.3">
      <c r="A1011" s="232" t="s">
        <v>342</v>
      </c>
      <c r="B1011" s="228" t="s">
        <v>357</v>
      </c>
      <c r="C1011" s="228" t="s">
        <v>340</v>
      </c>
      <c r="D1011" s="231" t="s">
        <v>339</v>
      </c>
      <c r="E1011" s="230"/>
      <c r="F1011" s="230"/>
      <c r="G1011" s="230"/>
      <c r="H1011" s="230"/>
      <c r="I1011" s="229"/>
      <c r="J1011" s="228" t="s">
        <v>338</v>
      </c>
    </row>
    <row r="1012" spans="1:10" ht="14.25" customHeight="1" x14ac:dyDescent="0.3">
      <c r="A1012" s="224" t="s">
        <v>54</v>
      </c>
      <c r="B1012" s="224" t="s">
        <v>55</v>
      </c>
      <c r="C1012" s="224" t="s">
        <v>9</v>
      </c>
      <c r="D1012" s="227" t="s">
        <v>10</v>
      </c>
      <c r="E1012" s="226"/>
      <c r="F1012" s="225"/>
      <c r="G1012" s="224" t="s">
        <v>353</v>
      </c>
      <c r="H1012" s="224" t="s">
        <v>352</v>
      </c>
      <c r="I1012" s="223" t="s">
        <v>351</v>
      </c>
      <c r="J1012" s="222" t="s">
        <v>56</v>
      </c>
    </row>
    <row r="1013" spans="1:10" ht="14.25" customHeight="1" x14ac:dyDescent="0.3">
      <c r="A1013" s="216" t="s">
        <v>412</v>
      </c>
      <c r="B1013" s="216" t="s">
        <v>357</v>
      </c>
      <c r="C1013" s="216" t="s">
        <v>618</v>
      </c>
      <c r="D1013" s="219" t="s">
        <v>617</v>
      </c>
      <c r="E1013" s="218"/>
      <c r="F1013" s="217"/>
      <c r="G1013" s="216" t="s">
        <v>338</v>
      </c>
      <c r="H1013" s="215">
        <v>1</v>
      </c>
      <c r="I1013" s="214">
        <v>13.67</v>
      </c>
      <c r="J1013" s="213">
        <v>13.67</v>
      </c>
    </row>
    <row r="1014" spans="1:10" ht="14.25" customHeight="1" x14ac:dyDescent="0.3">
      <c r="A1014" s="220" t="s">
        <v>342</v>
      </c>
      <c r="B1014" s="216" t="s">
        <v>357</v>
      </c>
      <c r="C1014" s="216" t="s">
        <v>1099</v>
      </c>
      <c r="D1014" s="219" t="s">
        <v>1098</v>
      </c>
      <c r="E1014" s="218"/>
      <c r="F1014" s="217"/>
      <c r="G1014" s="216" t="s">
        <v>338</v>
      </c>
      <c r="H1014" s="215">
        <v>1</v>
      </c>
      <c r="I1014" s="214">
        <v>0.3</v>
      </c>
      <c r="J1014" s="213">
        <v>0.3</v>
      </c>
    </row>
    <row r="1015" spans="1:10" ht="14.25" customHeight="1" x14ac:dyDescent="0.3">
      <c r="A1015" s="220" t="s">
        <v>342</v>
      </c>
      <c r="B1015" s="216" t="s">
        <v>357</v>
      </c>
      <c r="C1015" s="216" t="s">
        <v>1103</v>
      </c>
      <c r="D1015" s="219" t="s">
        <v>1102</v>
      </c>
      <c r="E1015" s="218"/>
      <c r="F1015" s="217"/>
      <c r="G1015" s="216" t="s">
        <v>338</v>
      </c>
      <c r="H1015" s="215">
        <v>1</v>
      </c>
      <c r="I1015" s="214">
        <v>7.79</v>
      </c>
      <c r="J1015" s="213">
        <v>7.79</v>
      </c>
    </row>
    <row r="1016" spans="1:10" ht="14.25" customHeight="1" x14ac:dyDescent="0.3">
      <c r="A1016" s="212" t="s">
        <v>337</v>
      </c>
      <c r="B1016" s="211"/>
      <c r="C1016" s="211"/>
      <c r="D1016" s="211"/>
      <c r="E1016" s="210"/>
      <c r="F1016" s="209">
        <v>6.46</v>
      </c>
      <c r="G1016" s="212" t="s">
        <v>336</v>
      </c>
      <c r="H1016" s="211"/>
      <c r="I1016" s="210"/>
      <c r="J1016" s="209">
        <v>21.76</v>
      </c>
    </row>
    <row r="1017" spans="1:10" ht="14.25" customHeight="1" x14ac:dyDescent="0.3">
      <c r="A1017" s="212" t="s">
        <v>335</v>
      </c>
      <c r="B1017" s="211"/>
      <c r="C1017" s="211"/>
      <c r="D1017" s="211"/>
      <c r="E1017" s="210"/>
      <c r="F1017" s="209">
        <v>7.21</v>
      </c>
      <c r="G1017" s="212" t="s">
        <v>334</v>
      </c>
      <c r="H1017" s="211"/>
      <c r="I1017" s="210"/>
      <c r="J1017" s="209">
        <v>4.8899999999999997</v>
      </c>
    </row>
    <row r="1018" spans="1:10" ht="14.25" customHeight="1" x14ac:dyDescent="0.3">
      <c r="A1018" s="212" t="s">
        <v>333</v>
      </c>
      <c r="B1018" s="211"/>
      <c r="C1018" s="211"/>
      <c r="D1018" s="211"/>
      <c r="E1018" s="210"/>
      <c r="F1018" s="209">
        <v>21.76</v>
      </c>
      <c r="G1018" s="212" t="s">
        <v>332</v>
      </c>
      <c r="H1018" s="211"/>
      <c r="I1018" s="210"/>
      <c r="J1018" s="209">
        <v>26.65</v>
      </c>
    </row>
    <row r="1019" spans="1:10" ht="14.25" customHeight="1" x14ac:dyDescent="0.3">
      <c r="A1019" s="232" t="s">
        <v>342</v>
      </c>
      <c r="B1019" s="228" t="s">
        <v>357</v>
      </c>
      <c r="C1019" s="228" t="s">
        <v>1103</v>
      </c>
      <c r="D1019" s="231" t="s">
        <v>1102</v>
      </c>
      <c r="E1019" s="230"/>
      <c r="F1019" s="230"/>
      <c r="G1019" s="230"/>
      <c r="H1019" s="230"/>
      <c r="I1019" s="229"/>
      <c r="J1019" s="228" t="s">
        <v>338</v>
      </c>
    </row>
    <row r="1020" spans="1:10" ht="14.25" customHeight="1" x14ac:dyDescent="0.3">
      <c r="A1020" s="224" t="s">
        <v>54</v>
      </c>
      <c r="B1020" s="224" t="s">
        <v>55</v>
      </c>
      <c r="C1020" s="224" t="s">
        <v>9</v>
      </c>
      <c r="D1020" s="227" t="s">
        <v>10</v>
      </c>
      <c r="E1020" s="226"/>
      <c r="F1020" s="225"/>
      <c r="G1020" s="224" t="s">
        <v>353</v>
      </c>
      <c r="H1020" s="224" t="s">
        <v>352</v>
      </c>
      <c r="I1020" s="223" t="s">
        <v>351</v>
      </c>
      <c r="J1020" s="222" t="s">
        <v>56</v>
      </c>
    </row>
    <row r="1021" spans="1:10" ht="14.25" customHeight="1" x14ac:dyDescent="0.3">
      <c r="A1021" s="216" t="s">
        <v>346</v>
      </c>
      <c r="B1021" s="216" t="s">
        <v>357</v>
      </c>
      <c r="C1021" s="216" t="s">
        <v>537</v>
      </c>
      <c r="D1021" s="219" t="s">
        <v>425</v>
      </c>
      <c r="E1021" s="218"/>
      <c r="F1021" s="217"/>
      <c r="G1021" s="216" t="s">
        <v>338</v>
      </c>
      <c r="H1021" s="215">
        <v>1</v>
      </c>
      <c r="I1021" s="214">
        <v>3.47</v>
      </c>
      <c r="J1021" s="213">
        <v>3.47</v>
      </c>
    </row>
    <row r="1022" spans="1:10" ht="14.25" customHeight="1" x14ac:dyDescent="0.3">
      <c r="A1022" s="216" t="s">
        <v>346</v>
      </c>
      <c r="B1022" s="216" t="s">
        <v>357</v>
      </c>
      <c r="C1022" s="216" t="s">
        <v>536</v>
      </c>
      <c r="D1022" s="219" t="s">
        <v>423</v>
      </c>
      <c r="E1022" s="218"/>
      <c r="F1022" s="217"/>
      <c r="G1022" s="216" t="s">
        <v>338</v>
      </c>
      <c r="H1022" s="215">
        <v>1</v>
      </c>
      <c r="I1022" s="214">
        <v>1</v>
      </c>
      <c r="J1022" s="213">
        <v>1</v>
      </c>
    </row>
    <row r="1023" spans="1:10" ht="14.25" customHeight="1" x14ac:dyDescent="0.3">
      <c r="A1023" s="216" t="s">
        <v>346</v>
      </c>
      <c r="B1023" s="216" t="s">
        <v>357</v>
      </c>
      <c r="C1023" s="216" t="s">
        <v>535</v>
      </c>
      <c r="D1023" s="219" t="s">
        <v>534</v>
      </c>
      <c r="E1023" s="218"/>
      <c r="F1023" s="217"/>
      <c r="G1023" s="216" t="s">
        <v>338</v>
      </c>
      <c r="H1023" s="215">
        <v>1</v>
      </c>
      <c r="I1023" s="214">
        <v>1.34</v>
      </c>
      <c r="J1023" s="213">
        <v>1.34</v>
      </c>
    </row>
    <row r="1024" spans="1:10" ht="14.25" customHeight="1" x14ac:dyDescent="0.3">
      <c r="A1024" s="216" t="s">
        <v>346</v>
      </c>
      <c r="B1024" s="216" t="s">
        <v>357</v>
      </c>
      <c r="C1024" s="216" t="s">
        <v>533</v>
      </c>
      <c r="D1024" s="219" t="s">
        <v>532</v>
      </c>
      <c r="E1024" s="218"/>
      <c r="F1024" s="217"/>
      <c r="G1024" s="216" t="s">
        <v>338</v>
      </c>
      <c r="H1024" s="215">
        <v>1</v>
      </c>
      <c r="I1024" s="214">
        <v>0.04</v>
      </c>
      <c r="J1024" s="213">
        <v>0.04</v>
      </c>
    </row>
    <row r="1025" spans="1:10" ht="14.25" customHeight="1" x14ac:dyDescent="0.3">
      <c r="A1025" s="216" t="s">
        <v>346</v>
      </c>
      <c r="B1025" s="216" t="s">
        <v>357</v>
      </c>
      <c r="C1025" s="216" t="s">
        <v>1053</v>
      </c>
      <c r="D1025" s="219" t="s">
        <v>1101</v>
      </c>
      <c r="E1025" s="218"/>
      <c r="F1025" s="217"/>
      <c r="G1025" s="216" t="s">
        <v>338</v>
      </c>
      <c r="H1025" s="215">
        <v>1</v>
      </c>
      <c r="I1025" s="214">
        <v>0.61</v>
      </c>
      <c r="J1025" s="213">
        <v>0.61</v>
      </c>
    </row>
    <row r="1026" spans="1:10" ht="14.25" customHeight="1" x14ac:dyDescent="0.3">
      <c r="A1026" s="216" t="s">
        <v>346</v>
      </c>
      <c r="B1026" s="216" t="s">
        <v>357</v>
      </c>
      <c r="C1026" s="216" t="s">
        <v>1055</v>
      </c>
      <c r="D1026" s="219" t="s">
        <v>1100</v>
      </c>
      <c r="E1026" s="218"/>
      <c r="F1026" s="217"/>
      <c r="G1026" s="216" t="s">
        <v>338</v>
      </c>
      <c r="H1026" s="215">
        <v>1</v>
      </c>
      <c r="I1026" s="214">
        <v>1.33</v>
      </c>
      <c r="J1026" s="213">
        <v>1.33</v>
      </c>
    </row>
    <row r="1027" spans="1:10" ht="14.25" customHeight="1" x14ac:dyDescent="0.3">
      <c r="A1027" s="212" t="s">
        <v>337</v>
      </c>
      <c r="B1027" s="211"/>
      <c r="C1027" s="211"/>
      <c r="D1027" s="211"/>
      <c r="E1027" s="210"/>
      <c r="F1027" s="209">
        <v>0</v>
      </c>
      <c r="G1027" s="212" t="s">
        <v>336</v>
      </c>
      <c r="H1027" s="211"/>
      <c r="I1027" s="210"/>
      <c r="J1027" s="209">
        <v>7.79</v>
      </c>
    </row>
    <row r="1028" spans="1:10" ht="14.25" customHeight="1" x14ac:dyDescent="0.3">
      <c r="A1028" s="212" t="s">
        <v>335</v>
      </c>
      <c r="B1028" s="211"/>
      <c r="C1028" s="211"/>
      <c r="D1028" s="211"/>
      <c r="E1028" s="210"/>
      <c r="F1028" s="209">
        <v>0</v>
      </c>
      <c r="G1028" s="212" t="s">
        <v>334</v>
      </c>
      <c r="H1028" s="211"/>
      <c r="I1028" s="210"/>
      <c r="J1028" s="209">
        <v>1.75</v>
      </c>
    </row>
    <row r="1029" spans="1:10" ht="14.25" customHeight="1" x14ac:dyDescent="0.3">
      <c r="A1029" s="212" t="s">
        <v>333</v>
      </c>
      <c r="B1029" s="211"/>
      <c r="C1029" s="211"/>
      <c r="D1029" s="211"/>
      <c r="E1029" s="210"/>
      <c r="F1029" s="209">
        <v>0</v>
      </c>
      <c r="G1029" s="212" t="s">
        <v>332</v>
      </c>
      <c r="H1029" s="211"/>
      <c r="I1029" s="210"/>
      <c r="J1029" s="209">
        <v>9.5399999999999991</v>
      </c>
    </row>
    <row r="1030" spans="1:10" ht="14.25" customHeight="1" x14ac:dyDescent="0.3">
      <c r="A1030" s="232" t="s">
        <v>342</v>
      </c>
      <c r="B1030" s="228" t="s">
        <v>357</v>
      </c>
      <c r="C1030" s="228" t="s">
        <v>1099</v>
      </c>
      <c r="D1030" s="231" t="s">
        <v>1098</v>
      </c>
      <c r="E1030" s="230"/>
      <c r="F1030" s="230"/>
      <c r="G1030" s="230"/>
      <c r="H1030" s="230"/>
      <c r="I1030" s="229"/>
      <c r="J1030" s="228" t="s">
        <v>338</v>
      </c>
    </row>
    <row r="1031" spans="1:10" ht="5.25" customHeight="1" x14ac:dyDescent="0.3"/>
    <row r="1032" spans="1:10" ht="11.25" customHeight="1" x14ac:dyDescent="0.3">
      <c r="A1032" s="208" t="s">
        <v>331</v>
      </c>
      <c r="B1032" s="208"/>
      <c r="C1032" s="208"/>
      <c r="D1032" s="208"/>
      <c r="E1032" s="208"/>
      <c r="F1032" s="208"/>
      <c r="G1032" s="208"/>
      <c r="H1032" s="208"/>
      <c r="I1032" s="208"/>
      <c r="J1032" s="208"/>
    </row>
    <row r="1033" spans="1:10" ht="11.25" customHeight="1" x14ac:dyDescent="0.3">
      <c r="A1033" s="208" t="s">
        <v>330</v>
      </c>
      <c r="B1033" s="208"/>
      <c r="C1033" s="208"/>
      <c r="D1033" s="208"/>
      <c r="E1033" s="208"/>
      <c r="F1033" s="208"/>
      <c r="G1033" s="208"/>
      <c r="H1033" s="208"/>
      <c r="I1033" s="208"/>
      <c r="J1033" s="208"/>
    </row>
    <row r="1034" spans="1:10" ht="11.25" customHeight="1" x14ac:dyDescent="0.3">
      <c r="A1034" s="208" t="s">
        <v>329</v>
      </c>
      <c r="B1034" s="208"/>
      <c r="C1034" s="208"/>
      <c r="D1034" s="208"/>
      <c r="E1034" s="208"/>
      <c r="F1034" s="208"/>
      <c r="G1034" s="208"/>
      <c r="H1034" s="208"/>
      <c r="I1034" s="208"/>
      <c r="J1034" s="208"/>
    </row>
    <row r="1035" spans="1:10" ht="70.95" customHeight="1" x14ac:dyDescent="0.3"/>
    <row r="1036" spans="1:10" ht="14.25" customHeight="1" x14ac:dyDescent="0.3">
      <c r="A1036" s="256" t="s">
        <v>395</v>
      </c>
      <c r="B1036" s="255"/>
      <c r="C1036" s="255"/>
      <c r="D1036" s="255"/>
      <c r="E1036" s="255"/>
      <c r="F1036" s="255"/>
      <c r="G1036" s="255"/>
      <c r="H1036" s="255"/>
      <c r="I1036" s="255"/>
      <c r="J1036" s="254"/>
    </row>
    <row r="1037" spans="1:10" ht="14.25" customHeight="1" x14ac:dyDescent="0.3">
      <c r="A1037" s="253" t="s">
        <v>394</v>
      </c>
      <c r="B1037" s="251" t="s">
        <v>57</v>
      </c>
      <c r="C1037" s="250"/>
      <c r="D1037" s="250"/>
      <c r="E1037" s="250"/>
      <c r="F1037" s="250"/>
      <c r="G1037" s="250"/>
      <c r="H1037" s="249"/>
      <c r="I1037" s="233" t="s">
        <v>393</v>
      </c>
      <c r="J1037" s="216" t="s">
        <v>1097</v>
      </c>
    </row>
    <row r="1038" spans="1:10" ht="14.25" customHeight="1" x14ac:dyDescent="0.3">
      <c r="A1038" s="253" t="s">
        <v>61</v>
      </c>
      <c r="B1038" s="251" t="s">
        <v>65</v>
      </c>
      <c r="C1038" s="250"/>
      <c r="D1038" s="250"/>
      <c r="E1038" s="250"/>
      <c r="F1038" s="250"/>
      <c r="G1038" s="250"/>
      <c r="H1038" s="249"/>
      <c r="I1038" s="233" t="s">
        <v>391</v>
      </c>
      <c r="J1038" s="216" t="s">
        <v>390</v>
      </c>
    </row>
    <row r="1039" spans="1:10" ht="14.25" customHeight="1" x14ac:dyDescent="0.3">
      <c r="A1039" s="252" t="s">
        <v>389</v>
      </c>
      <c r="B1039" s="251" t="s">
        <v>209</v>
      </c>
      <c r="C1039" s="250"/>
      <c r="D1039" s="250"/>
      <c r="E1039" s="250"/>
      <c r="F1039" s="250"/>
      <c r="G1039" s="250"/>
      <c r="H1039" s="249"/>
      <c r="I1039" s="240" t="s">
        <v>388</v>
      </c>
      <c r="J1039" s="239"/>
    </row>
    <row r="1040" spans="1:10" ht="14.25" customHeight="1" x14ac:dyDescent="0.3">
      <c r="A1040" s="248" t="s">
        <v>387</v>
      </c>
      <c r="B1040" s="247" t="s">
        <v>386</v>
      </c>
      <c r="C1040" s="246"/>
      <c r="D1040" s="246"/>
      <c r="E1040" s="246"/>
      <c r="F1040" s="246"/>
      <c r="G1040" s="246"/>
      <c r="H1040" s="245"/>
      <c r="I1040" s="233" t="s">
        <v>385</v>
      </c>
      <c r="J1040" s="216" t="s">
        <v>384</v>
      </c>
    </row>
    <row r="1041" spans="1:10" ht="14.25" customHeight="1" x14ac:dyDescent="0.3">
      <c r="A1041" s="238"/>
      <c r="B1041" s="243"/>
      <c r="C1041" s="242"/>
      <c r="D1041" s="242"/>
      <c r="E1041" s="242"/>
      <c r="F1041" s="242"/>
      <c r="G1041" s="242"/>
      <c r="H1041" s="241"/>
      <c r="I1041" s="244" t="s">
        <v>383</v>
      </c>
      <c r="J1041" s="216" t="s">
        <v>382</v>
      </c>
    </row>
    <row r="1042" spans="1:10" ht="14.25" customHeight="1" x14ac:dyDescent="0.3">
      <c r="A1042" s="238"/>
      <c r="B1042" s="243"/>
      <c r="C1042" s="242"/>
      <c r="D1042" s="242"/>
      <c r="E1042" s="242"/>
      <c r="F1042" s="242"/>
      <c r="G1042" s="242"/>
      <c r="H1042" s="241"/>
      <c r="I1042" s="240" t="s">
        <v>7</v>
      </c>
      <c r="J1042" s="239"/>
    </row>
    <row r="1043" spans="1:10" ht="14.25" customHeight="1" x14ac:dyDescent="0.3">
      <c r="A1043" s="238"/>
      <c r="B1043" s="237"/>
      <c r="C1043" s="236"/>
      <c r="D1043" s="236"/>
      <c r="E1043" s="236"/>
      <c r="F1043" s="236"/>
      <c r="G1043" s="236"/>
      <c r="H1043" s="235"/>
      <c r="I1043" s="233" t="s">
        <v>381</v>
      </c>
      <c r="J1043" s="216" t="s">
        <v>380</v>
      </c>
    </row>
    <row r="1044" spans="1:10" ht="14.25" customHeight="1" x14ac:dyDescent="0.3">
      <c r="A1044" s="234"/>
      <c r="B1044" s="219" t="s">
        <v>378</v>
      </c>
      <c r="C1044" s="218"/>
      <c r="D1044" s="217"/>
      <c r="E1044" s="219" t="s">
        <v>320</v>
      </c>
      <c r="F1044" s="218"/>
      <c r="G1044" s="218"/>
      <c r="H1044" s="217"/>
      <c r="I1044" s="233" t="s">
        <v>379</v>
      </c>
      <c r="J1044" s="216" t="s">
        <v>378</v>
      </c>
    </row>
    <row r="1045" spans="1:10" ht="14.25" customHeight="1" x14ac:dyDescent="0.3">
      <c r="A1045" s="233" t="s">
        <v>377</v>
      </c>
      <c r="B1045" s="219" t="s">
        <v>376</v>
      </c>
      <c r="C1045" s="218"/>
      <c r="D1045" s="218"/>
      <c r="E1045" s="218"/>
      <c r="F1045" s="218"/>
      <c r="G1045" s="218"/>
      <c r="H1045" s="218"/>
      <c r="I1045" s="218"/>
      <c r="J1045" s="217"/>
    </row>
    <row r="1046" spans="1:10" ht="14.25" customHeight="1" x14ac:dyDescent="0.3">
      <c r="A1046" s="224" t="s">
        <v>54</v>
      </c>
      <c r="B1046" s="224" t="s">
        <v>55</v>
      </c>
      <c r="C1046" s="224" t="s">
        <v>9</v>
      </c>
      <c r="D1046" s="227" t="s">
        <v>10</v>
      </c>
      <c r="E1046" s="226"/>
      <c r="F1046" s="225"/>
      <c r="G1046" s="224" t="s">
        <v>353</v>
      </c>
      <c r="H1046" s="224" t="s">
        <v>352</v>
      </c>
      <c r="I1046" s="223" t="s">
        <v>351</v>
      </c>
      <c r="J1046" s="222" t="s">
        <v>56</v>
      </c>
    </row>
    <row r="1047" spans="1:10" ht="14.25" customHeight="1" x14ac:dyDescent="0.3">
      <c r="A1047" s="216" t="s">
        <v>412</v>
      </c>
      <c r="B1047" s="216" t="s">
        <v>357</v>
      </c>
      <c r="C1047" s="216" t="s">
        <v>618</v>
      </c>
      <c r="D1047" s="219" t="s">
        <v>617</v>
      </c>
      <c r="E1047" s="218"/>
      <c r="F1047" s="217"/>
      <c r="G1047" s="216" t="s">
        <v>338</v>
      </c>
      <c r="H1047" s="215">
        <v>2.2249999999999999E-2</v>
      </c>
      <c r="I1047" s="214">
        <v>13.67</v>
      </c>
      <c r="J1047" s="213">
        <v>0.3</v>
      </c>
    </row>
    <row r="1048" spans="1:10" ht="14.25" customHeight="1" x14ac:dyDescent="0.3">
      <c r="A1048" s="212" t="s">
        <v>337</v>
      </c>
      <c r="B1048" s="211"/>
      <c r="C1048" s="211"/>
      <c r="D1048" s="211"/>
      <c r="E1048" s="210"/>
      <c r="F1048" s="209">
        <v>0.14000000000000001</v>
      </c>
      <c r="G1048" s="212" t="s">
        <v>336</v>
      </c>
      <c r="H1048" s="211"/>
      <c r="I1048" s="210"/>
      <c r="J1048" s="209">
        <v>0.3</v>
      </c>
    </row>
    <row r="1049" spans="1:10" ht="14.25" customHeight="1" x14ac:dyDescent="0.3">
      <c r="A1049" s="212" t="s">
        <v>335</v>
      </c>
      <c r="B1049" s="211"/>
      <c r="C1049" s="211"/>
      <c r="D1049" s="211"/>
      <c r="E1049" s="210"/>
      <c r="F1049" s="209">
        <v>0.16</v>
      </c>
      <c r="G1049" s="212" t="s">
        <v>334</v>
      </c>
      <c r="H1049" s="211"/>
      <c r="I1049" s="210"/>
      <c r="J1049" s="209">
        <v>7.0000000000000007E-2</v>
      </c>
    </row>
    <row r="1050" spans="1:10" ht="14.25" customHeight="1" x14ac:dyDescent="0.3">
      <c r="A1050" s="212" t="s">
        <v>333</v>
      </c>
      <c r="B1050" s="211"/>
      <c r="C1050" s="211"/>
      <c r="D1050" s="211"/>
      <c r="E1050" s="210"/>
      <c r="F1050" s="209">
        <v>0.3</v>
      </c>
      <c r="G1050" s="212" t="s">
        <v>332</v>
      </c>
      <c r="H1050" s="211"/>
      <c r="I1050" s="210"/>
      <c r="J1050" s="209">
        <v>0.37</v>
      </c>
    </row>
    <row r="1051" spans="1:10" ht="14.25" customHeight="1" x14ac:dyDescent="0.3">
      <c r="A1051" s="232" t="s">
        <v>342</v>
      </c>
      <c r="B1051" s="228" t="s">
        <v>357</v>
      </c>
      <c r="C1051" s="228" t="s">
        <v>445</v>
      </c>
      <c r="D1051" s="231" t="s">
        <v>370</v>
      </c>
      <c r="E1051" s="230"/>
      <c r="F1051" s="230"/>
      <c r="G1051" s="230"/>
      <c r="H1051" s="230"/>
      <c r="I1051" s="229"/>
      <c r="J1051" s="228" t="s">
        <v>338</v>
      </c>
    </row>
    <row r="1052" spans="1:10" ht="14.25" customHeight="1" x14ac:dyDescent="0.3">
      <c r="A1052" s="224" t="s">
        <v>54</v>
      </c>
      <c r="B1052" s="224" t="s">
        <v>55</v>
      </c>
      <c r="C1052" s="224" t="s">
        <v>9</v>
      </c>
      <c r="D1052" s="227" t="s">
        <v>10</v>
      </c>
      <c r="E1052" s="226"/>
      <c r="F1052" s="225"/>
      <c r="G1052" s="224" t="s">
        <v>353</v>
      </c>
      <c r="H1052" s="224" t="s">
        <v>352</v>
      </c>
      <c r="I1052" s="223" t="s">
        <v>351</v>
      </c>
      <c r="J1052" s="222" t="s">
        <v>56</v>
      </c>
    </row>
    <row r="1053" spans="1:10" ht="14.25" customHeight="1" x14ac:dyDescent="0.3">
      <c r="A1053" s="216" t="s">
        <v>412</v>
      </c>
      <c r="B1053" s="216" t="s">
        <v>357</v>
      </c>
      <c r="C1053" s="216" t="s">
        <v>1039</v>
      </c>
      <c r="D1053" s="219" t="s">
        <v>1038</v>
      </c>
      <c r="E1053" s="218"/>
      <c r="F1053" s="217"/>
      <c r="G1053" s="216" t="s">
        <v>338</v>
      </c>
      <c r="H1053" s="215">
        <v>1</v>
      </c>
      <c r="I1053" s="214">
        <v>18.89</v>
      </c>
      <c r="J1053" s="213">
        <v>18.89</v>
      </c>
    </row>
    <row r="1054" spans="1:10" ht="14.25" customHeight="1" x14ac:dyDescent="0.3">
      <c r="A1054" s="220" t="s">
        <v>342</v>
      </c>
      <c r="B1054" s="216" t="s">
        <v>357</v>
      </c>
      <c r="C1054" s="216" t="s">
        <v>1093</v>
      </c>
      <c r="D1054" s="219" t="s">
        <v>1092</v>
      </c>
      <c r="E1054" s="218"/>
      <c r="F1054" s="217"/>
      <c r="G1054" s="216" t="s">
        <v>338</v>
      </c>
      <c r="H1054" s="215">
        <v>1</v>
      </c>
      <c r="I1054" s="214">
        <v>0.42</v>
      </c>
      <c r="J1054" s="213">
        <v>0.42</v>
      </c>
    </row>
    <row r="1055" spans="1:10" ht="14.25" customHeight="1" x14ac:dyDescent="0.3">
      <c r="A1055" s="220" t="s">
        <v>342</v>
      </c>
      <c r="B1055" s="216" t="s">
        <v>357</v>
      </c>
      <c r="C1055" s="216" t="s">
        <v>1096</v>
      </c>
      <c r="D1055" s="219" t="s">
        <v>1095</v>
      </c>
      <c r="E1055" s="218"/>
      <c r="F1055" s="217"/>
      <c r="G1055" s="216" t="s">
        <v>338</v>
      </c>
      <c r="H1055" s="215">
        <v>1</v>
      </c>
      <c r="I1055" s="214">
        <v>7.91</v>
      </c>
      <c r="J1055" s="213">
        <v>7.91</v>
      </c>
    </row>
    <row r="1056" spans="1:10" ht="14.25" customHeight="1" x14ac:dyDescent="0.3">
      <c r="A1056" s="212" t="s">
        <v>337</v>
      </c>
      <c r="B1056" s="211"/>
      <c r="C1056" s="211"/>
      <c r="D1056" s="211"/>
      <c r="E1056" s="210"/>
      <c r="F1056" s="209">
        <v>8.93</v>
      </c>
      <c r="G1056" s="212" t="s">
        <v>336</v>
      </c>
      <c r="H1056" s="211"/>
      <c r="I1056" s="210"/>
      <c r="J1056" s="209">
        <v>27.22</v>
      </c>
    </row>
    <row r="1057" spans="1:10" ht="14.25" customHeight="1" x14ac:dyDescent="0.3">
      <c r="A1057" s="212" t="s">
        <v>335</v>
      </c>
      <c r="B1057" s="211"/>
      <c r="C1057" s="211"/>
      <c r="D1057" s="211"/>
      <c r="E1057" s="210"/>
      <c r="F1057" s="209">
        <v>9.9600000000000009</v>
      </c>
      <c r="G1057" s="212" t="s">
        <v>334</v>
      </c>
      <c r="H1057" s="211"/>
      <c r="I1057" s="210"/>
      <c r="J1057" s="209">
        <v>6.12</v>
      </c>
    </row>
    <row r="1058" spans="1:10" ht="14.25" customHeight="1" x14ac:dyDescent="0.3">
      <c r="A1058" s="212" t="s">
        <v>333</v>
      </c>
      <c r="B1058" s="211"/>
      <c r="C1058" s="211"/>
      <c r="D1058" s="211"/>
      <c r="E1058" s="210"/>
      <c r="F1058" s="209">
        <v>27.22</v>
      </c>
      <c r="G1058" s="212" t="s">
        <v>332</v>
      </c>
      <c r="H1058" s="211"/>
      <c r="I1058" s="210"/>
      <c r="J1058" s="209">
        <v>33.340000000000003</v>
      </c>
    </row>
    <row r="1059" spans="1:10" ht="14.25" customHeight="1" x14ac:dyDescent="0.3">
      <c r="A1059" s="232" t="s">
        <v>342</v>
      </c>
      <c r="B1059" s="228" t="s">
        <v>357</v>
      </c>
      <c r="C1059" s="228" t="s">
        <v>1093</v>
      </c>
      <c r="D1059" s="231" t="s">
        <v>1092</v>
      </c>
      <c r="E1059" s="230"/>
      <c r="F1059" s="230"/>
      <c r="G1059" s="230"/>
      <c r="H1059" s="230"/>
      <c r="I1059" s="229"/>
      <c r="J1059" s="228" t="s">
        <v>338</v>
      </c>
    </row>
    <row r="1060" spans="1:10" ht="14.25" customHeight="1" x14ac:dyDescent="0.3">
      <c r="A1060" s="224" t="s">
        <v>54</v>
      </c>
      <c r="B1060" s="224" t="s">
        <v>55</v>
      </c>
      <c r="C1060" s="224" t="s">
        <v>9</v>
      </c>
      <c r="D1060" s="227" t="s">
        <v>10</v>
      </c>
      <c r="E1060" s="226"/>
      <c r="F1060" s="225"/>
      <c r="G1060" s="224" t="s">
        <v>353</v>
      </c>
      <c r="H1060" s="224" t="s">
        <v>352</v>
      </c>
      <c r="I1060" s="223" t="s">
        <v>351</v>
      </c>
      <c r="J1060" s="222" t="s">
        <v>56</v>
      </c>
    </row>
    <row r="1061" spans="1:10" ht="14.25" customHeight="1" x14ac:dyDescent="0.3">
      <c r="A1061" s="216" t="s">
        <v>412</v>
      </c>
      <c r="B1061" s="216" t="s">
        <v>357</v>
      </c>
      <c r="C1061" s="216" t="s">
        <v>1039</v>
      </c>
      <c r="D1061" s="219" t="s">
        <v>1038</v>
      </c>
      <c r="E1061" s="218"/>
      <c r="F1061" s="217"/>
      <c r="G1061" s="216" t="s">
        <v>338</v>
      </c>
      <c r="H1061" s="215">
        <v>2.2249999999999999E-2</v>
      </c>
      <c r="I1061" s="214">
        <v>18.89</v>
      </c>
      <c r="J1061" s="213">
        <v>0.42</v>
      </c>
    </row>
    <row r="1062" spans="1:10" ht="14.25" customHeight="1" x14ac:dyDescent="0.3">
      <c r="A1062" s="212" t="s">
        <v>337</v>
      </c>
      <c r="B1062" s="211"/>
      <c r="C1062" s="211"/>
      <c r="D1062" s="211"/>
      <c r="E1062" s="210"/>
      <c r="F1062" s="209">
        <v>0.2</v>
      </c>
      <c r="G1062" s="212" t="s">
        <v>336</v>
      </c>
      <c r="H1062" s="211"/>
      <c r="I1062" s="210"/>
      <c r="J1062" s="209">
        <v>0.42</v>
      </c>
    </row>
    <row r="1063" spans="1:10" ht="14.25" customHeight="1" x14ac:dyDescent="0.3">
      <c r="A1063" s="212" t="s">
        <v>335</v>
      </c>
      <c r="B1063" s="211"/>
      <c r="C1063" s="211"/>
      <c r="D1063" s="211"/>
      <c r="E1063" s="210"/>
      <c r="F1063" s="209">
        <v>0.22</v>
      </c>
      <c r="G1063" s="212" t="s">
        <v>334</v>
      </c>
      <c r="H1063" s="211"/>
      <c r="I1063" s="210"/>
      <c r="J1063" s="209">
        <v>0.09</v>
      </c>
    </row>
    <row r="1064" spans="1:10" ht="14.25" customHeight="1" x14ac:dyDescent="0.3">
      <c r="A1064" s="212" t="s">
        <v>333</v>
      </c>
      <c r="B1064" s="211"/>
      <c r="C1064" s="211"/>
      <c r="D1064" s="211"/>
      <c r="E1064" s="210"/>
      <c r="F1064" s="209">
        <v>0.42</v>
      </c>
      <c r="G1064" s="212" t="s">
        <v>332</v>
      </c>
      <c r="H1064" s="211"/>
      <c r="I1064" s="210"/>
      <c r="J1064" s="209">
        <v>0.51</v>
      </c>
    </row>
    <row r="1065" spans="1:10" ht="14.25" customHeight="1" x14ac:dyDescent="0.3">
      <c r="A1065" s="232" t="s">
        <v>342</v>
      </c>
      <c r="B1065" s="228" t="s">
        <v>357</v>
      </c>
      <c r="C1065" s="228" t="s">
        <v>1096</v>
      </c>
      <c r="D1065" s="231" t="s">
        <v>1095</v>
      </c>
      <c r="E1065" s="230"/>
      <c r="F1065" s="230"/>
      <c r="G1065" s="230"/>
      <c r="H1065" s="230"/>
      <c r="I1065" s="229"/>
      <c r="J1065" s="228" t="s">
        <v>338</v>
      </c>
    </row>
    <row r="1066" spans="1:10" ht="14.25" customHeight="1" x14ac:dyDescent="0.3">
      <c r="A1066" s="224" t="s">
        <v>54</v>
      </c>
      <c r="B1066" s="224" t="s">
        <v>55</v>
      </c>
      <c r="C1066" s="224" t="s">
        <v>9</v>
      </c>
      <c r="D1066" s="227" t="s">
        <v>10</v>
      </c>
      <c r="E1066" s="226"/>
      <c r="F1066" s="225"/>
      <c r="G1066" s="224" t="s">
        <v>353</v>
      </c>
      <c r="H1066" s="224" t="s">
        <v>352</v>
      </c>
      <c r="I1066" s="223" t="s">
        <v>351</v>
      </c>
      <c r="J1066" s="222" t="s">
        <v>56</v>
      </c>
    </row>
    <row r="1067" spans="1:10" ht="14.25" customHeight="1" x14ac:dyDescent="0.3">
      <c r="A1067" s="216" t="s">
        <v>346</v>
      </c>
      <c r="B1067" s="216" t="s">
        <v>357</v>
      </c>
      <c r="C1067" s="216" t="s">
        <v>537</v>
      </c>
      <c r="D1067" s="219" t="s">
        <v>425</v>
      </c>
      <c r="E1067" s="218"/>
      <c r="F1067" s="217"/>
      <c r="G1067" s="216" t="s">
        <v>338</v>
      </c>
      <c r="H1067" s="215">
        <v>1</v>
      </c>
      <c r="I1067" s="214">
        <v>3.47</v>
      </c>
      <c r="J1067" s="213">
        <v>3.47</v>
      </c>
    </row>
    <row r="1068" spans="1:10" ht="14.25" customHeight="1" x14ac:dyDescent="0.3">
      <c r="A1068" s="216" t="s">
        <v>346</v>
      </c>
      <c r="B1068" s="216" t="s">
        <v>357</v>
      </c>
      <c r="C1068" s="216" t="s">
        <v>536</v>
      </c>
      <c r="D1068" s="219" t="s">
        <v>423</v>
      </c>
      <c r="E1068" s="218"/>
      <c r="F1068" s="217"/>
      <c r="G1068" s="216" t="s">
        <v>338</v>
      </c>
      <c r="H1068" s="215">
        <v>1</v>
      </c>
      <c r="I1068" s="214">
        <v>1</v>
      </c>
      <c r="J1068" s="213">
        <v>1</v>
      </c>
    </row>
    <row r="1069" spans="1:10" ht="14.25" customHeight="1" x14ac:dyDescent="0.3">
      <c r="A1069" s="216" t="s">
        <v>346</v>
      </c>
      <c r="B1069" s="216" t="s">
        <v>357</v>
      </c>
      <c r="C1069" s="216" t="s">
        <v>535</v>
      </c>
      <c r="D1069" s="219" t="s">
        <v>534</v>
      </c>
      <c r="E1069" s="218"/>
      <c r="F1069" s="217"/>
      <c r="G1069" s="216" t="s">
        <v>338</v>
      </c>
      <c r="H1069" s="215">
        <v>1</v>
      </c>
      <c r="I1069" s="214">
        <v>1.34</v>
      </c>
      <c r="J1069" s="213">
        <v>1.34</v>
      </c>
    </row>
    <row r="1070" spans="1:10" ht="14.25" customHeight="1" x14ac:dyDescent="0.3">
      <c r="A1070" s="216" t="s">
        <v>346</v>
      </c>
      <c r="B1070" s="216" t="s">
        <v>357</v>
      </c>
      <c r="C1070" s="216" t="s">
        <v>533</v>
      </c>
      <c r="D1070" s="219" t="s">
        <v>532</v>
      </c>
      <c r="E1070" s="218"/>
      <c r="F1070" s="217"/>
      <c r="G1070" s="216" t="s">
        <v>338</v>
      </c>
      <c r="H1070" s="215">
        <v>1</v>
      </c>
      <c r="I1070" s="214">
        <v>0.04</v>
      </c>
      <c r="J1070" s="213">
        <v>0.04</v>
      </c>
    </row>
    <row r="1071" spans="1:10" ht="14.25" customHeight="1" x14ac:dyDescent="0.3">
      <c r="A1071" s="216" t="s">
        <v>346</v>
      </c>
      <c r="B1071" s="216" t="s">
        <v>357</v>
      </c>
      <c r="C1071" s="216" t="s">
        <v>682</v>
      </c>
      <c r="D1071" s="219" t="s">
        <v>955</v>
      </c>
      <c r="E1071" s="218"/>
      <c r="F1071" s="217"/>
      <c r="G1071" s="216" t="s">
        <v>338</v>
      </c>
      <c r="H1071" s="215">
        <v>1</v>
      </c>
      <c r="I1071" s="214">
        <v>0.82</v>
      </c>
      <c r="J1071" s="213">
        <v>0.82</v>
      </c>
    </row>
    <row r="1072" spans="1:10" ht="14.25" customHeight="1" x14ac:dyDescent="0.3">
      <c r="A1072" s="216" t="s">
        <v>346</v>
      </c>
      <c r="B1072" s="216" t="s">
        <v>357</v>
      </c>
      <c r="C1072" s="216" t="s">
        <v>683</v>
      </c>
      <c r="D1072" s="219" t="s">
        <v>954</v>
      </c>
      <c r="E1072" s="218"/>
      <c r="F1072" s="217"/>
      <c r="G1072" s="216" t="s">
        <v>338</v>
      </c>
      <c r="H1072" s="215">
        <v>1</v>
      </c>
      <c r="I1072" s="214">
        <v>1.24</v>
      </c>
      <c r="J1072" s="213">
        <v>1.24</v>
      </c>
    </row>
    <row r="1073" spans="1:10" ht="14.25" customHeight="1" x14ac:dyDescent="0.3">
      <c r="A1073" s="212" t="s">
        <v>337</v>
      </c>
      <c r="B1073" s="211"/>
      <c r="C1073" s="211"/>
      <c r="D1073" s="211"/>
      <c r="E1073" s="210"/>
      <c r="F1073" s="209">
        <v>0</v>
      </c>
      <c r="G1073" s="212" t="s">
        <v>336</v>
      </c>
      <c r="H1073" s="211"/>
      <c r="I1073" s="210"/>
      <c r="J1073" s="209">
        <v>7.91</v>
      </c>
    </row>
    <row r="1074" spans="1:10" ht="14.25" customHeight="1" x14ac:dyDescent="0.3">
      <c r="A1074" s="212" t="s">
        <v>335</v>
      </c>
      <c r="B1074" s="211"/>
      <c r="C1074" s="211"/>
      <c r="D1074" s="211"/>
      <c r="E1074" s="210"/>
      <c r="F1074" s="209">
        <v>0</v>
      </c>
      <c r="G1074" s="212" t="s">
        <v>334</v>
      </c>
      <c r="H1074" s="211"/>
      <c r="I1074" s="210"/>
      <c r="J1074" s="209">
        <v>1.78</v>
      </c>
    </row>
    <row r="1075" spans="1:10" ht="14.25" customHeight="1" x14ac:dyDescent="0.3">
      <c r="A1075" s="212" t="s">
        <v>333</v>
      </c>
      <c r="B1075" s="211"/>
      <c r="C1075" s="211"/>
      <c r="D1075" s="211"/>
      <c r="E1075" s="210"/>
      <c r="F1075" s="209">
        <v>0</v>
      </c>
      <c r="G1075" s="212" t="s">
        <v>332</v>
      </c>
      <c r="H1075" s="211"/>
      <c r="I1075" s="210"/>
      <c r="J1075" s="209">
        <v>9.69</v>
      </c>
    </row>
    <row r="1076" spans="1:10" ht="14.25" customHeight="1" x14ac:dyDescent="0.3">
      <c r="A1076" s="232" t="s">
        <v>342</v>
      </c>
      <c r="B1076" s="228" t="s">
        <v>341</v>
      </c>
      <c r="C1076" s="228" t="s">
        <v>445</v>
      </c>
      <c r="D1076" s="231" t="s">
        <v>370</v>
      </c>
      <c r="E1076" s="230"/>
      <c r="F1076" s="230"/>
      <c r="G1076" s="230"/>
      <c r="H1076" s="230"/>
      <c r="I1076" s="229"/>
      <c r="J1076" s="228" t="s">
        <v>338</v>
      </c>
    </row>
    <row r="1077" spans="1:10" ht="14.25" customHeight="1" x14ac:dyDescent="0.3">
      <c r="A1077" s="224" t="s">
        <v>54</v>
      </c>
      <c r="B1077" s="224" t="s">
        <v>55</v>
      </c>
      <c r="C1077" s="224" t="s">
        <v>9</v>
      </c>
      <c r="D1077" s="227" t="s">
        <v>10</v>
      </c>
      <c r="E1077" s="226"/>
      <c r="F1077" s="225"/>
      <c r="G1077" s="224" t="s">
        <v>353</v>
      </c>
      <c r="H1077" s="224" t="s">
        <v>352</v>
      </c>
      <c r="I1077" s="223" t="s">
        <v>351</v>
      </c>
      <c r="J1077" s="222" t="s">
        <v>56</v>
      </c>
    </row>
    <row r="1078" spans="1:10" ht="14.25" customHeight="1" x14ac:dyDescent="0.3">
      <c r="A1078" s="216" t="s">
        <v>412</v>
      </c>
      <c r="B1078" s="216" t="s">
        <v>341</v>
      </c>
      <c r="C1078" s="216" t="s">
        <v>1039</v>
      </c>
      <c r="D1078" s="219" t="s">
        <v>1038</v>
      </c>
      <c r="E1078" s="218"/>
      <c r="F1078" s="217"/>
      <c r="G1078" s="216" t="s">
        <v>338</v>
      </c>
      <c r="H1078" s="215">
        <v>1</v>
      </c>
      <c r="I1078" s="214">
        <v>18.89</v>
      </c>
      <c r="J1078" s="213">
        <v>18.89</v>
      </c>
    </row>
    <row r="1079" spans="1:10" ht="14.25" customHeight="1" x14ac:dyDescent="0.3">
      <c r="A1079" s="220" t="s">
        <v>342</v>
      </c>
      <c r="B1079" s="216" t="s">
        <v>341</v>
      </c>
      <c r="C1079" s="216" t="s">
        <v>1093</v>
      </c>
      <c r="D1079" s="219" t="s">
        <v>1092</v>
      </c>
      <c r="E1079" s="218"/>
      <c r="F1079" s="217"/>
      <c r="G1079" s="216" t="s">
        <v>338</v>
      </c>
      <c r="H1079" s="215">
        <v>1</v>
      </c>
      <c r="I1079" s="214">
        <v>0.46</v>
      </c>
      <c r="J1079" s="213">
        <v>0.46</v>
      </c>
    </row>
    <row r="1080" spans="1:10" ht="14.25" customHeight="1" x14ac:dyDescent="0.3">
      <c r="A1080" s="220" t="s">
        <v>342</v>
      </c>
      <c r="B1080" s="216" t="s">
        <v>341</v>
      </c>
      <c r="C1080" s="216" t="s">
        <v>1094</v>
      </c>
      <c r="D1080" s="219" t="s">
        <v>538</v>
      </c>
      <c r="E1080" s="218"/>
      <c r="F1080" s="217"/>
      <c r="G1080" s="216" t="s">
        <v>338</v>
      </c>
      <c r="H1080" s="215">
        <v>1</v>
      </c>
      <c r="I1080" s="214">
        <v>7.91</v>
      </c>
      <c r="J1080" s="213">
        <v>7.91</v>
      </c>
    </row>
    <row r="1081" spans="1:10" ht="14.25" customHeight="1" x14ac:dyDescent="0.3">
      <c r="A1081" s="212" t="s">
        <v>337</v>
      </c>
      <c r="B1081" s="211"/>
      <c r="C1081" s="211"/>
      <c r="D1081" s="211"/>
      <c r="E1081" s="210"/>
      <c r="F1081" s="209">
        <v>8.93</v>
      </c>
      <c r="G1081" s="212" t="s">
        <v>336</v>
      </c>
      <c r="H1081" s="211"/>
      <c r="I1081" s="210"/>
      <c r="J1081" s="209">
        <v>27.26</v>
      </c>
    </row>
    <row r="1082" spans="1:10" ht="14.25" customHeight="1" x14ac:dyDescent="0.3">
      <c r="A1082" s="212" t="s">
        <v>335</v>
      </c>
      <c r="B1082" s="211"/>
      <c r="C1082" s="211"/>
      <c r="D1082" s="211"/>
      <c r="E1082" s="210"/>
      <c r="F1082" s="209">
        <v>9.9600000000000009</v>
      </c>
      <c r="G1082" s="212" t="s">
        <v>334</v>
      </c>
      <c r="H1082" s="211"/>
      <c r="I1082" s="210"/>
      <c r="J1082" s="209">
        <v>6.13</v>
      </c>
    </row>
    <row r="1083" spans="1:10" ht="14.25" customHeight="1" x14ac:dyDescent="0.3">
      <c r="A1083" s="212" t="s">
        <v>333</v>
      </c>
      <c r="B1083" s="211"/>
      <c r="C1083" s="211"/>
      <c r="D1083" s="211"/>
      <c r="E1083" s="210"/>
      <c r="F1083" s="209">
        <v>27.26</v>
      </c>
      <c r="G1083" s="212" t="s">
        <v>332</v>
      </c>
      <c r="H1083" s="211"/>
      <c r="I1083" s="210"/>
      <c r="J1083" s="209">
        <v>33.39</v>
      </c>
    </row>
    <row r="1084" spans="1:10" ht="14.25" customHeight="1" x14ac:dyDescent="0.3">
      <c r="A1084" s="232" t="s">
        <v>342</v>
      </c>
      <c r="B1084" s="228" t="s">
        <v>341</v>
      </c>
      <c r="C1084" s="228" t="s">
        <v>1094</v>
      </c>
      <c r="D1084" s="231" t="s">
        <v>538</v>
      </c>
      <c r="E1084" s="230"/>
      <c r="F1084" s="230"/>
      <c r="G1084" s="230"/>
      <c r="H1084" s="230"/>
      <c r="I1084" s="229"/>
      <c r="J1084" s="228" t="s">
        <v>338</v>
      </c>
    </row>
    <row r="1085" spans="1:10" ht="14.25" customHeight="1" x14ac:dyDescent="0.3">
      <c r="A1085" s="224" t="s">
        <v>54</v>
      </c>
      <c r="B1085" s="224" t="s">
        <v>55</v>
      </c>
      <c r="C1085" s="224" t="s">
        <v>9</v>
      </c>
      <c r="D1085" s="227" t="s">
        <v>10</v>
      </c>
      <c r="E1085" s="226"/>
      <c r="F1085" s="225"/>
      <c r="G1085" s="224" t="s">
        <v>353</v>
      </c>
      <c r="H1085" s="224" t="s">
        <v>352</v>
      </c>
      <c r="I1085" s="223" t="s">
        <v>351</v>
      </c>
      <c r="J1085" s="222" t="s">
        <v>56</v>
      </c>
    </row>
    <row r="1086" spans="1:10" ht="14.25" customHeight="1" x14ac:dyDescent="0.3">
      <c r="A1086" s="216" t="s">
        <v>346</v>
      </c>
      <c r="B1086" s="216" t="s">
        <v>341</v>
      </c>
      <c r="C1086" s="216" t="s">
        <v>537</v>
      </c>
      <c r="D1086" s="219" t="s">
        <v>425</v>
      </c>
      <c r="E1086" s="218"/>
      <c r="F1086" s="217"/>
      <c r="G1086" s="216" t="s">
        <v>338</v>
      </c>
      <c r="H1086" s="215">
        <v>1</v>
      </c>
      <c r="I1086" s="214">
        <v>3.47</v>
      </c>
      <c r="J1086" s="213">
        <v>3.47</v>
      </c>
    </row>
    <row r="1087" spans="1:10" ht="14.25" customHeight="1" x14ac:dyDescent="0.3">
      <c r="A1087" s="216" t="s">
        <v>346</v>
      </c>
      <c r="B1087" s="216" t="s">
        <v>341</v>
      </c>
      <c r="C1087" s="216" t="s">
        <v>536</v>
      </c>
      <c r="D1087" s="219" t="s">
        <v>423</v>
      </c>
      <c r="E1087" s="218"/>
      <c r="F1087" s="217"/>
      <c r="G1087" s="216" t="s">
        <v>338</v>
      </c>
      <c r="H1087" s="215">
        <v>1</v>
      </c>
      <c r="I1087" s="214">
        <v>1</v>
      </c>
      <c r="J1087" s="213">
        <v>1</v>
      </c>
    </row>
    <row r="1088" spans="1:10" ht="14.25" customHeight="1" x14ac:dyDescent="0.3">
      <c r="A1088" s="216" t="s">
        <v>346</v>
      </c>
      <c r="B1088" s="216" t="s">
        <v>341</v>
      </c>
      <c r="C1088" s="216" t="s">
        <v>535</v>
      </c>
      <c r="D1088" s="219" t="s">
        <v>534</v>
      </c>
      <c r="E1088" s="218"/>
      <c r="F1088" s="217"/>
      <c r="G1088" s="216" t="s">
        <v>338</v>
      </c>
      <c r="H1088" s="215">
        <v>1</v>
      </c>
      <c r="I1088" s="214">
        <v>1.34</v>
      </c>
      <c r="J1088" s="213">
        <v>1.34</v>
      </c>
    </row>
    <row r="1089" spans="1:10" ht="14.25" customHeight="1" x14ac:dyDescent="0.3">
      <c r="A1089" s="216" t="s">
        <v>346</v>
      </c>
      <c r="B1089" s="216" t="s">
        <v>341</v>
      </c>
      <c r="C1089" s="216" t="s">
        <v>533</v>
      </c>
      <c r="D1089" s="219" t="s">
        <v>532</v>
      </c>
      <c r="E1089" s="218"/>
      <c r="F1089" s="217"/>
      <c r="G1089" s="216" t="s">
        <v>338</v>
      </c>
      <c r="H1089" s="215">
        <v>1</v>
      </c>
      <c r="I1089" s="214">
        <v>0.04</v>
      </c>
      <c r="J1089" s="213">
        <v>0.04</v>
      </c>
    </row>
    <row r="1090" spans="1:10" ht="14.25" customHeight="1" x14ac:dyDescent="0.3">
      <c r="A1090" s="216" t="s">
        <v>346</v>
      </c>
      <c r="B1090" s="216" t="s">
        <v>341</v>
      </c>
      <c r="C1090" s="216" t="s">
        <v>683</v>
      </c>
      <c r="D1090" s="219" t="s">
        <v>498</v>
      </c>
      <c r="E1090" s="218"/>
      <c r="F1090" s="217"/>
      <c r="G1090" s="216" t="s">
        <v>338</v>
      </c>
      <c r="H1090" s="215">
        <v>1</v>
      </c>
      <c r="I1090" s="214">
        <v>1.24</v>
      </c>
      <c r="J1090" s="213">
        <v>1.24</v>
      </c>
    </row>
    <row r="1091" spans="1:10" ht="22.8" customHeight="1" x14ac:dyDescent="0.3">
      <c r="A1091" s="216" t="s">
        <v>346</v>
      </c>
      <c r="B1091" s="216" t="s">
        <v>341</v>
      </c>
      <c r="C1091" s="216" t="s">
        <v>682</v>
      </c>
      <c r="D1091" s="219" t="s">
        <v>500</v>
      </c>
      <c r="E1091" s="218"/>
      <c r="F1091" s="217"/>
      <c r="G1091" s="216" t="s">
        <v>338</v>
      </c>
      <c r="H1091" s="215">
        <v>1</v>
      </c>
      <c r="I1091" s="214">
        <v>0.82</v>
      </c>
      <c r="J1091" s="213">
        <v>0.82</v>
      </c>
    </row>
    <row r="1092" spans="1:10" ht="14.25" customHeight="1" x14ac:dyDescent="0.3">
      <c r="A1092" s="212" t="s">
        <v>337</v>
      </c>
      <c r="B1092" s="211"/>
      <c r="C1092" s="211"/>
      <c r="D1092" s="211"/>
      <c r="E1092" s="210"/>
      <c r="F1092" s="209">
        <v>0</v>
      </c>
      <c r="G1092" s="212" t="s">
        <v>336</v>
      </c>
      <c r="H1092" s="211"/>
      <c r="I1092" s="210"/>
      <c r="J1092" s="209">
        <v>7.91</v>
      </c>
    </row>
    <row r="1093" spans="1:10" ht="14.25" customHeight="1" x14ac:dyDescent="0.3">
      <c r="A1093" s="212" t="s">
        <v>335</v>
      </c>
      <c r="B1093" s="211"/>
      <c r="C1093" s="211"/>
      <c r="D1093" s="211"/>
      <c r="E1093" s="210"/>
      <c r="F1093" s="209">
        <v>0</v>
      </c>
      <c r="G1093" s="212" t="s">
        <v>334</v>
      </c>
      <c r="H1093" s="211"/>
      <c r="I1093" s="210"/>
      <c r="J1093" s="209">
        <v>1.78</v>
      </c>
    </row>
    <row r="1094" spans="1:10" ht="14.25" customHeight="1" x14ac:dyDescent="0.3">
      <c r="A1094" s="212" t="s">
        <v>333</v>
      </c>
      <c r="B1094" s="211"/>
      <c r="C1094" s="211"/>
      <c r="D1094" s="211"/>
      <c r="E1094" s="210"/>
      <c r="F1094" s="209">
        <v>0</v>
      </c>
      <c r="G1094" s="212" t="s">
        <v>332</v>
      </c>
      <c r="H1094" s="211"/>
      <c r="I1094" s="210"/>
      <c r="J1094" s="209">
        <v>9.69</v>
      </c>
    </row>
    <row r="1095" spans="1:10" ht="14.25" customHeight="1" x14ac:dyDescent="0.3">
      <c r="A1095" s="232" t="s">
        <v>342</v>
      </c>
      <c r="B1095" s="228" t="s">
        <v>341</v>
      </c>
      <c r="C1095" s="228" t="s">
        <v>1093</v>
      </c>
      <c r="D1095" s="231" t="s">
        <v>1092</v>
      </c>
      <c r="E1095" s="230"/>
      <c r="F1095" s="230"/>
      <c r="G1095" s="230"/>
      <c r="H1095" s="230"/>
      <c r="I1095" s="229"/>
      <c r="J1095" s="228" t="s">
        <v>338</v>
      </c>
    </row>
    <row r="1096" spans="1:10" ht="14.25" customHeight="1" x14ac:dyDescent="0.3">
      <c r="A1096" s="224" t="s">
        <v>54</v>
      </c>
      <c r="B1096" s="224" t="s">
        <v>55</v>
      </c>
      <c r="C1096" s="224" t="s">
        <v>9</v>
      </c>
      <c r="D1096" s="227" t="s">
        <v>10</v>
      </c>
      <c r="E1096" s="226"/>
      <c r="F1096" s="225"/>
      <c r="G1096" s="224" t="s">
        <v>353</v>
      </c>
      <c r="H1096" s="224" t="s">
        <v>352</v>
      </c>
      <c r="I1096" s="223" t="s">
        <v>351</v>
      </c>
      <c r="J1096" s="222" t="s">
        <v>56</v>
      </c>
    </row>
    <row r="1097" spans="1:10" ht="14.25" customHeight="1" x14ac:dyDescent="0.3">
      <c r="A1097" s="216" t="s">
        <v>412</v>
      </c>
      <c r="B1097" s="216" t="s">
        <v>341</v>
      </c>
      <c r="C1097" s="216" t="s">
        <v>1039</v>
      </c>
      <c r="D1097" s="219" t="s">
        <v>1038</v>
      </c>
      <c r="E1097" s="218"/>
      <c r="F1097" s="217"/>
      <c r="G1097" s="216" t="s">
        <v>338</v>
      </c>
      <c r="H1097" s="215">
        <v>2.4420000000000001E-2</v>
      </c>
      <c r="I1097" s="214">
        <v>18.89</v>
      </c>
      <c r="J1097" s="213">
        <v>0.46</v>
      </c>
    </row>
    <row r="1098" spans="1:10" ht="14.25" customHeight="1" x14ac:dyDescent="0.3">
      <c r="A1098" s="212" t="s">
        <v>337</v>
      </c>
      <c r="B1098" s="211"/>
      <c r="C1098" s="211"/>
      <c r="D1098" s="211"/>
      <c r="E1098" s="210"/>
      <c r="F1098" s="209">
        <v>0.22</v>
      </c>
      <c r="G1098" s="212" t="s">
        <v>336</v>
      </c>
      <c r="H1098" s="211"/>
      <c r="I1098" s="210"/>
      <c r="J1098" s="209">
        <v>0.46</v>
      </c>
    </row>
    <row r="1099" spans="1:10" ht="14.25" customHeight="1" x14ac:dyDescent="0.3">
      <c r="A1099" s="212" t="s">
        <v>335</v>
      </c>
      <c r="B1099" s="211"/>
      <c r="C1099" s="211"/>
      <c r="D1099" s="211"/>
      <c r="E1099" s="210"/>
      <c r="F1099" s="209">
        <v>0.24</v>
      </c>
      <c r="G1099" s="212" t="s">
        <v>334</v>
      </c>
      <c r="H1099" s="211"/>
      <c r="I1099" s="210"/>
      <c r="J1099" s="209">
        <v>0.1</v>
      </c>
    </row>
    <row r="1100" spans="1:10" ht="14.25" customHeight="1" x14ac:dyDescent="0.3">
      <c r="A1100" s="212" t="s">
        <v>333</v>
      </c>
      <c r="B1100" s="211"/>
      <c r="C1100" s="211"/>
      <c r="D1100" s="211"/>
      <c r="E1100" s="210"/>
      <c r="F1100" s="209">
        <v>0.46</v>
      </c>
      <c r="G1100" s="212" t="s">
        <v>332</v>
      </c>
      <c r="H1100" s="211"/>
      <c r="I1100" s="210"/>
      <c r="J1100" s="209">
        <v>0.56000000000000005</v>
      </c>
    </row>
    <row r="1101" spans="1:10" ht="22.8" customHeight="1" x14ac:dyDescent="0.3">
      <c r="A1101" s="232" t="s">
        <v>342</v>
      </c>
      <c r="B1101" s="228" t="s">
        <v>341</v>
      </c>
      <c r="C1101" s="228" t="s">
        <v>1091</v>
      </c>
      <c r="D1101" s="231" t="s">
        <v>1090</v>
      </c>
      <c r="E1101" s="230"/>
      <c r="F1101" s="230"/>
      <c r="G1101" s="230"/>
      <c r="H1101" s="230"/>
      <c r="I1101" s="229"/>
      <c r="J1101" s="228" t="s">
        <v>217</v>
      </c>
    </row>
    <row r="1102" spans="1:10" ht="14.25" customHeight="1" x14ac:dyDescent="0.3">
      <c r="A1102" s="224" t="s">
        <v>54</v>
      </c>
      <c r="B1102" s="224" t="s">
        <v>55</v>
      </c>
      <c r="C1102" s="224" t="s">
        <v>9</v>
      </c>
      <c r="D1102" s="227" t="s">
        <v>10</v>
      </c>
      <c r="E1102" s="226"/>
      <c r="F1102" s="225"/>
      <c r="G1102" s="224" t="s">
        <v>353</v>
      </c>
      <c r="H1102" s="224" t="s">
        <v>352</v>
      </c>
      <c r="I1102" s="223" t="s">
        <v>351</v>
      </c>
      <c r="J1102" s="222" t="s">
        <v>56</v>
      </c>
    </row>
    <row r="1103" spans="1:10" ht="14.25" customHeight="1" x14ac:dyDescent="0.3">
      <c r="A1103" s="216" t="s">
        <v>346</v>
      </c>
      <c r="B1103" s="216" t="s">
        <v>341</v>
      </c>
      <c r="C1103" s="216" t="s">
        <v>350</v>
      </c>
      <c r="D1103" s="219" t="s">
        <v>349</v>
      </c>
      <c r="E1103" s="218"/>
      <c r="F1103" s="217"/>
      <c r="G1103" s="216" t="s">
        <v>217</v>
      </c>
      <c r="H1103" s="215">
        <v>0.75580000000000003</v>
      </c>
      <c r="I1103" s="214">
        <v>90</v>
      </c>
      <c r="J1103" s="213">
        <v>68.02</v>
      </c>
    </row>
    <row r="1104" spans="1:10" ht="14.25" customHeight="1" x14ac:dyDescent="0.3">
      <c r="A1104" s="216" t="s">
        <v>346</v>
      </c>
      <c r="B1104" s="216" t="s">
        <v>341</v>
      </c>
      <c r="C1104" s="216" t="s">
        <v>345</v>
      </c>
      <c r="D1104" s="219" t="s">
        <v>344</v>
      </c>
      <c r="E1104" s="218"/>
      <c r="F1104" s="217"/>
      <c r="G1104" s="216" t="s">
        <v>343</v>
      </c>
      <c r="H1104" s="221">
        <v>322.97770000000003</v>
      </c>
      <c r="I1104" s="214">
        <v>1.1000000000000001</v>
      </c>
      <c r="J1104" s="213">
        <v>355.28</v>
      </c>
    </row>
    <row r="1105" spans="1:10" ht="14.25" customHeight="1" x14ac:dyDescent="0.3">
      <c r="A1105" s="216" t="s">
        <v>346</v>
      </c>
      <c r="B1105" s="216" t="s">
        <v>341</v>
      </c>
      <c r="C1105" s="216" t="s">
        <v>455</v>
      </c>
      <c r="D1105" s="219" t="s">
        <v>454</v>
      </c>
      <c r="E1105" s="218"/>
      <c r="F1105" s="217"/>
      <c r="G1105" s="216" t="s">
        <v>217</v>
      </c>
      <c r="H1105" s="215">
        <v>0.58720000000000006</v>
      </c>
      <c r="I1105" s="214">
        <v>218.85</v>
      </c>
      <c r="J1105" s="213">
        <v>128.51</v>
      </c>
    </row>
    <row r="1106" spans="1:10" ht="14.25" customHeight="1" x14ac:dyDescent="0.3">
      <c r="A1106" s="220" t="s">
        <v>342</v>
      </c>
      <c r="B1106" s="216" t="s">
        <v>341</v>
      </c>
      <c r="C1106" s="216" t="s">
        <v>340</v>
      </c>
      <c r="D1106" s="219" t="s">
        <v>339</v>
      </c>
      <c r="E1106" s="218"/>
      <c r="F1106" s="217"/>
      <c r="G1106" s="216" t="s">
        <v>338</v>
      </c>
      <c r="H1106" s="215">
        <v>2.5333000000000001</v>
      </c>
      <c r="I1106" s="214">
        <v>21.79</v>
      </c>
      <c r="J1106" s="213">
        <v>55.2</v>
      </c>
    </row>
    <row r="1107" spans="1:10" ht="22.8" customHeight="1" x14ac:dyDescent="0.3">
      <c r="A1107" s="220" t="s">
        <v>342</v>
      </c>
      <c r="B1107" s="216" t="s">
        <v>341</v>
      </c>
      <c r="C1107" s="216" t="s">
        <v>453</v>
      </c>
      <c r="D1107" s="219" t="s">
        <v>452</v>
      </c>
      <c r="E1107" s="218"/>
      <c r="F1107" s="217"/>
      <c r="G1107" s="216" t="s">
        <v>338</v>
      </c>
      <c r="H1107" s="215">
        <v>1.6046</v>
      </c>
      <c r="I1107" s="214">
        <v>21.04</v>
      </c>
      <c r="J1107" s="213">
        <v>33.76</v>
      </c>
    </row>
    <row r="1108" spans="1:10" ht="22.8" customHeight="1" x14ac:dyDescent="0.3"/>
    <row r="1109" spans="1:10" ht="11.25" customHeight="1" x14ac:dyDescent="0.3">
      <c r="A1109" s="208" t="s">
        <v>331</v>
      </c>
      <c r="B1109" s="208"/>
      <c r="C1109" s="208"/>
      <c r="D1109" s="208"/>
      <c r="E1109" s="208"/>
      <c r="F1109" s="208"/>
      <c r="G1109" s="208"/>
      <c r="H1109" s="208"/>
      <c r="I1109" s="208"/>
      <c r="J1109" s="208"/>
    </row>
    <row r="1110" spans="1:10" ht="11.25" customHeight="1" x14ac:dyDescent="0.3">
      <c r="A1110" s="208" t="s">
        <v>330</v>
      </c>
      <c r="B1110" s="208"/>
      <c r="C1110" s="208"/>
      <c r="D1110" s="208"/>
      <c r="E1110" s="208"/>
      <c r="F1110" s="208"/>
      <c r="G1110" s="208"/>
      <c r="H1110" s="208"/>
      <c r="I1110" s="208"/>
      <c r="J1110" s="208"/>
    </row>
    <row r="1111" spans="1:10" ht="11.25" customHeight="1" x14ac:dyDescent="0.3">
      <c r="A1111" s="208" t="s">
        <v>329</v>
      </c>
      <c r="B1111" s="208"/>
      <c r="C1111" s="208"/>
      <c r="D1111" s="208"/>
      <c r="E1111" s="208"/>
      <c r="F1111" s="208"/>
      <c r="G1111" s="208"/>
      <c r="H1111" s="208"/>
      <c r="I1111" s="208"/>
      <c r="J1111" s="208"/>
    </row>
    <row r="1112" spans="1:10" ht="70.95" customHeight="1" x14ac:dyDescent="0.3"/>
    <row r="1113" spans="1:10" ht="14.25" customHeight="1" x14ac:dyDescent="0.3">
      <c r="A1113" s="256" t="s">
        <v>395</v>
      </c>
      <c r="B1113" s="255"/>
      <c r="C1113" s="255"/>
      <c r="D1113" s="255"/>
      <c r="E1113" s="255"/>
      <c r="F1113" s="255"/>
      <c r="G1113" s="255"/>
      <c r="H1113" s="255"/>
      <c r="I1113" s="255"/>
      <c r="J1113" s="254"/>
    </row>
    <row r="1114" spans="1:10" ht="14.25" customHeight="1" x14ac:dyDescent="0.3">
      <c r="A1114" s="253" t="s">
        <v>394</v>
      </c>
      <c r="B1114" s="251" t="s">
        <v>57</v>
      </c>
      <c r="C1114" s="250"/>
      <c r="D1114" s="250"/>
      <c r="E1114" s="250"/>
      <c r="F1114" s="250"/>
      <c r="G1114" s="250"/>
      <c r="H1114" s="249"/>
      <c r="I1114" s="233" t="s">
        <v>393</v>
      </c>
      <c r="J1114" s="216" t="s">
        <v>1089</v>
      </c>
    </row>
    <row r="1115" spans="1:10" ht="14.25" customHeight="1" x14ac:dyDescent="0.3">
      <c r="A1115" s="253" t="s">
        <v>61</v>
      </c>
      <c r="B1115" s="251" t="s">
        <v>65</v>
      </c>
      <c r="C1115" s="250"/>
      <c r="D1115" s="250"/>
      <c r="E1115" s="250"/>
      <c r="F1115" s="250"/>
      <c r="G1115" s="250"/>
      <c r="H1115" s="249"/>
      <c r="I1115" s="233" t="s">
        <v>391</v>
      </c>
      <c r="J1115" s="216" t="s">
        <v>390</v>
      </c>
    </row>
    <row r="1116" spans="1:10" ht="14.25" customHeight="1" x14ac:dyDescent="0.3">
      <c r="A1116" s="252" t="s">
        <v>389</v>
      </c>
      <c r="B1116" s="251" t="s">
        <v>209</v>
      </c>
      <c r="C1116" s="250"/>
      <c r="D1116" s="250"/>
      <c r="E1116" s="250"/>
      <c r="F1116" s="250"/>
      <c r="G1116" s="250"/>
      <c r="H1116" s="249"/>
      <c r="I1116" s="240" t="s">
        <v>388</v>
      </c>
      <c r="J1116" s="239"/>
    </row>
    <row r="1117" spans="1:10" ht="14.25" customHeight="1" x14ac:dyDescent="0.3">
      <c r="A1117" s="248" t="s">
        <v>387</v>
      </c>
      <c r="B1117" s="247" t="s">
        <v>386</v>
      </c>
      <c r="C1117" s="246"/>
      <c r="D1117" s="246"/>
      <c r="E1117" s="246"/>
      <c r="F1117" s="246"/>
      <c r="G1117" s="246"/>
      <c r="H1117" s="245"/>
      <c r="I1117" s="233" t="s">
        <v>385</v>
      </c>
      <c r="J1117" s="216" t="s">
        <v>384</v>
      </c>
    </row>
    <row r="1118" spans="1:10" ht="14.25" customHeight="1" x14ac:dyDescent="0.3">
      <c r="A1118" s="238"/>
      <c r="B1118" s="243"/>
      <c r="C1118" s="242"/>
      <c r="D1118" s="242"/>
      <c r="E1118" s="242"/>
      <c r="F1118" s="242"/>
      <c r="G1118" s="242"/>
      <c r="H1118" s="241"/>
      <c r="I1118" s="244" t="s">
        <v>383</v>
      </c>
      <c r="J1118" s="216" t="s">
        <v>382</v>
      </c>
    </row>
    <row r="1119" spans="1:10" ht="14.25" customHeight="1" x14ac:dyDescent="0.3">
      <c r="A1119" s="238"/>
      <c r="B1119" s="243"/>
      <c r="C1119" s="242"/>
      <c r="D1119" s="242"/>
      <c r="E1119" s="242"/>
      <c r="F1119" s="242"/>
      <c r="G1119" s="242"/>
      <c r="H1119" s="241"/>
      <c r="I1119" s="240" t="s">
        <v>7</v>
      </c>
      <c r="J1119" s="239"/>
    </row>
    <row r="1120" spans="1:10" ht="14.25" customHeight="1" x14ac:dyDescent="0.3">
      <c r="A1120" s="238"/>
      <c r="B1120" s="237"/>
      <c r="C1120" s="236"/>
      <c r="D1120" s="236"/>
      <c r="E1120" s="236"/>
      <c r="F1120" s="236"/>
      <c r="G1120" s="236"/>
      <c r="H1120" s="235"/>
      <c r="I1120" s="233" t="s">
        <v>381</v>
      </c>
      <c r="J1120" s="216" t="s">
        <v>380</v>
      </c>
    </row>
    <row r="1121" spans="1:10" ht="14.25" customHeight="1" x14ac:dyDescent="0.3">
      <c r="A1121" s="234"/>
      <c r="B1121" s="219" t="s">
        <v>378</v>
      </c>
      <c r="C1121" s="218"/>
      <c r="D1121" s="217"/>
      <c r="E1121" s="219" t="s">
        <v>320</v>
      </c>
      <c r="F1121" s="218"/>
      <c r="G1121" s="218"/>
      <c r="H1121" s="217"/>
      <c r="I1121" s="233" t="s">
        <v>379</v>
      </c>
      <c r="J1121" s="216" t="s">
        <v>378</v>
      </c>
    </row>
    <row r="1122" spans="1:10" ht="14.25" customHeight="1" x14ac:dyDescent="0.3">
      <c r="A1122" s="233" t="s">
        <v>377</v>
      </c>
      <c r="B1122" s="219" t="s">
        <v>376</v>
      </c>
      <c r="C1122" s="218"/>
      <c r="D1122" s="218"/>
      <c r="E1122" s="218"/>
      <c r="F1122" s="218"/>
      <c r="G1122" s="218"/>
      <c r="H1122" s="218"/>
      <c r="I1122" s="218"/>
      <c r="J1122" s="217"/>
    </row>
    <row r="1123" spans="1:10" ht="22.8" customHeight="1" x14ac:dyDescent="0.3">
      <c r="A1123" s="220" t="s">
        <v>342</v>
      </c>
      <c r="B1123" s="216" t="s">
        <v>341</v>
      </c>
      <c r="C1123" s="216" t="s">
        <v>705</v>
      </c>
      <c r="D1123" s="219" t="s">
        <v>704</v>
      </c>
      <c r="E1123" s="218"/>
      <c r="F1123" s="217"/>
      <c r="G1123" s="216" t="s">
        <v>442</v>
      </c>
      <c r="H1123" s="215">
        <v>0.82589999999999997</v>
      </c>
      <c r="I1123" s="214">
        <v>2.36</v>
      </c>
      <c r="J1123" s="213">
        <v>1.95</v>
      </c>
    </row>
    <row r="1124" spans="1:10" ht="22.8" customHeight="1" x14ac:dyDescent="0.3">
      <c r="A1124" s="220" t="s">
        <v>342</v>
      </c>
      <c r="B1124" s="216" t="s">
        <v>341</v>
      </c>
      <c r="C1124" s="216" t="s">
        <v>703</v>
      </c>
      <c r="D1124" s="219" t="s">
        <v>702</v>
      </c>
      <c r="E1124" s="218"/>
      <c r="F1124" s="217"/>
      <c r="G1124" s="216" t="s">
        <v>439</v>
      </c>
      <c r="H1124" s="215">
        <v>0.77869999999999995</v>
      </c>
      <c r="I1124" s="214">
        <v>0.47</v>
      </c>
      <c r="J1124" s="213">
        <v>0.37</v>
      </c>
    </row>
    <row r="1125" spans="1:10" ht="14.25" customHeight="1" x14ac:dyDescent="0.3">
      <c r="A1125" s="212" t="s">
        <v>337</v>
      </c>
      <c r="B1125" s="211"/>
      <c r="C1125" s="211"/>
      <c r="D1125" s="211"/>
      <c r="E1125" s="210"/>
      <c r="F1125" s="209">
        <v>27.12</v>
      </c>
      <c r="G1125" s="212" t="s">
        <v>336</v>
      </c>
      <c r="H1125" s="211"/>
      <c r="I1125" s="210"/>
      <c r="J1125" s="209">
        <v>643.09</v>
      </c>
    </row>
    <row r="1126" spans="1:10" ht="14.25" customHeight="1" x14ac:dyDescent="0.3">
      <c r="A1126" s="212" t="s">
        <v>335</v>
      </c>
      <c r="B1126" s="211"/>
      <c r="C1126" s="211"/>
      <c r="D1126" s="211"/>
      <c r="E1126" s="210"/>
      <c r="F1126" s="209">
        <v>30.26</v>
      </c>
      <c r="G1126" s="212" t="s">
        <v>334</v>
      </c>
      <c r="H1126" s="211"/>
      <c r="I1126" s="210"/>
      <c r="J1126" s="209">
        <v>144.5</v>
      </c>
    </row>
    <row r="1127" spans="1:10" ht="14.25" customHeight="1" x14ac:dyDescent="0.3">
      <c r="A1127" s="212" t="s">
        <v>333</v>
      </c>
      <c r="B1127" s="211"/>
      <c r="C1127" s="211"/>
      <c r="D1127" s="211"/>
      <c r="E1127" s="210"/>
      <c r="F1127" s="209">
        <v>88.96</v>
      </c>
      <c r="G1127" s="212" t="s">
        <v>332</v>
      </c>
      <c r="H1127" s="211"/>
      <c r="I1127" s="210"/>
      <c r="J1127" s="209">
        <v>787.59</v>
      </c>
    </row>
    <row r="1128" spans="1:10" ht="14.25" customHeight="1" x14ac:dyDescent="0.3">
      <c r="A1128" s="232" t="s">
        <v>342</v>
      </c>
      <c r="B1128" s="228" t="s">
        <v>341</v>
      </c>
      <c r="C1128" s="228" t="s">
        <v>453</v>
      </c>
      <c r="D1128" s="231" t="s">
        <v>452</v>
      </c>
      <c r="E1128" s="230"/>
      <c r="F1128" s="230"/>
      <c r="G1128" s="230"/>
      <c r="H1128" s="230"/>
      <c r="I1128" s="229"/>
      <c r="J1128" s="228" t="s">
        <v>338</v>
      </c>
    </row>
    <row r="1129" spans="1:10" ht="14.25" customHeight="1" x14ac:dyDescent="0.3">
      <c r="A1129" s="224" t="s">
        <v>54</v>
      </c>
      <c r="B1129" s="224" t="s">
        <v>55</v>
      </c>
      <c r="C1129" s="224" t="s">
        <v>9</v>
      </c>
      <c r="D1129" s="227" t="s">
        <v>10</v>
      </c>
      <c r="E1129" s="226"/>
      <c r="F1129" s="225"/>
      <c r="G1129" s="224" t="s">
        <v>353</v>
      </c>
      <c r="H1129" s="224" t="s">
        <v>352</v>
      </c>
      <c r="I1129" s="223" t="s">
        <v>351</v>
      </c>
      <c r="J1129" s="222" t="s">
        <v>56</v>
      </c>
    </row>
    <row r="1130" spans="1:10" ht="14.25" customHeight="1" x14ac:dyDescent="0.3">
      <c r="A1130" s="216" t="s">
        <v>412</v>
      </c>
      <c r="B1130" s="216" t="s">
        <v>341</v>
      </c>
      <c r="C1130" s="216" t="s">
        <v>1086</v>
      </c>
      <c r="D1130" s="219" t="s">
        <v>1085</v>
      </c>
      <c r="E1130" s="218"/>
      <c r="F1130" s="217"/>
      <c r="G1130" s="216" t="s">
        <v>338</v>
      </c>
      <c r="H1130" s="215">
        <v>1</v>
      </c>
      <c r="I1130" s="214">
        <v>14.18</v>
      </c>
      <c r="J1130" s="213">
        <v>14.18</v>
      </c>
    </row>
    <row r="1131" spans="1:10" ht="22.8" customHeight="1" x14ac:dyDescent="0.3">
      <c r="A1131" s="220" t="s">
        <v>342</v>
      </c>
      <c r="B1131" s="216" t="s">
        <v>341</v>
      </c>
      <c r="C1131" s="216" t="s">
        <v>1087</v>
      </c>
      <c r="D1131" s="219" t="s">
        <v>922</v>
      </c>
      <c r="E1131" s="218"/>
      <c r="F1131" s="217"/>
      <c r="G1131" s="216" t="s">
        <v>338</v>
      </c>
      <c r="H1131" s="215">
        <v>1</v>
      </c>
      <c r="I1131" s="214">
        <v>0.14000000000000001</v>
      </c>
      <c r="J1131" s="213">
        <v>0.14000000000000001</v>
      </c>
    </row>
    <row r="1132" spans="1:10" ht="14.25" customHeight="1" x14ac:dyDescent="0.3">
      <c r="A1132" s="220" t="s">
        <v>342</v>
      </c>
      <c r="B1132" s="216" t="s">
        <v>341</v>
      </c>
      <c r="C1132" s="216" t="s">
        <v>1088</v>
      </c>
      <c r="D1132" s="219" t="s">
        <v>538</v>
      </c>
      <c r="E1132" s="218"/>
      <c r="F1132" s="217"/>
      <c r="G1132" s="216" t="s">
        <v>338</v>
      </c>
      <c r="H1132" s="215">
        <v>1</v>
      </c>
      <c r="I1132" s="214">
        <v>6.72</v>
      </c>
      <c r="J1132" s="213">
        <v>6.72</v>
      </c>
    </row>
    <row r="1133" spans="1:10" ht="14.25" customHeight="1" x14ac:dyDescent="0.3">
      <c r="A1133" s="212" t="s">
        <v>337</v>
      </c>
      <c r="B1133" s="211"/>
      <c r="C1133" s="211"/>
      <c r="D1133" s="211"/>
      <c r="E1133" s="210"/>
      <c r="F1133" s="209">
        <v>6.7</v>
      </c>
      <c r="G1133" s="212" t="s">
        <v>336</v>
      </c>
      <c r="H1133" s="211"/>
      <c r="I1133" s="210"/>
      <c r="J1133" s="209">
        <v>21.04</v>
      </c>
    </row>
    <row r="1134" spans="1:10" ht="14.25" customHeight="1" x14ac:dyDescent="0.3">
      <c r="A1134" s="212" t="s">
        <v>335</v>
      </c>
      <c r="B1134" s="211"/>
      <c r="C1134" s="211"/>
      <c r="D1134" s="211"/>
      <c r="E1134" s="210"/>
      <c r="F1134" s="209">
        <v>7.48</v>
      </c>
      <c r="G1134" s="212" t="s">
        <v>334</v>
      </c>
      <c r="H1134" s="211"/>
      <c r="I1134" s="210"/>
      <c r="J1134" s="209">
        <v>4.7300000000000004</v>
      </c>
    </row>
    <row r="1135" spans="1:10" ht="14.25" customHeight="1" x14ac:dyDescent="0.3">
      <c r="A1135" s="212" t="s">
        <v>333</v>
      </c>
      <c r="B1135" s="211"/>
      <c r="C1135" s="211"/>
      <c r="D1135" s="211"/>
      <c r="E1135" s="210"/>
      <c r="F1135" s="209">
        <v>21.04</v>
      </c>
      <c r="G1135" s="212" t="s">
        <v>332</v>
      </c>
      <c r="H1135" s="211"/>
      <c r="I1135" s="210"/>
      <c r="J1135" s="209">
        <v>25.77</v>
      </c>
    </row>
    <row r="1136" spans="1:10" ht="14.25" customHeight="1" x14ac:dyDescent="0.3">
      <c r="A1136" s="232" t="s">
        <v>342</v>
      </c>
      <c r="B1136" s="228" t="s">
        <v>341</v>
      </c>
      <c r="C1136" s="228" t="s">
        <v>1088</v>
      </c>
      <c r="D1136" s="231" t="s">
        <v>538</v>
      </c>
      <c r="E1136" s="230"/>
      <c r="F1136" s="230"/>
      <c r="G1136" s="230"/>
      <c r="H1136" s="230"/>
      <c r="I1136" s="229"/>
      <c r="J1136" s="228" t="s">
        <v>338</v>
      </c>
    </row>
    <row r="1137" spans="1:10" ht="14.25" customHeight="1" x14ac:dyDescent="0.3">
      <c r="A1137" s="224" t="s">
        <v>54</v>
      </c>
      <c r="B1137" s="224" t="s">
        <v>55</v>
      </c>
      <c r="C1137" s="224" t="s">
        <v>9</v>
      </c>
      <c r="D1137" s="227" t="s">
        <v>10</v>
      </c>
      <c r="E1137" s="226"/>
      <c r="F1137" s="225"/>
      <c r="G1137" s="224" t="s">
        <v>353</v>
      </c>
      <c r="H1137" s="224" t="s">
        <v>352</v>
      </c>
      <c r="I1137" s="223" t="s">
        <v>351</v>
      </c>
      <c r="J1137" s="222" t="s">
        <v>56</v>
      </c>
    </row>
    <row r="1138" spans="1:10" ht="14.25" customHeight="1" x14ac:dyDescent="0.3">
      <c r="A1138" s="216" t="s">
        <v>346</v>
      </c>
      <c r="B1138" s="216" t="s">
        <v>341</v>
      </c>
      <c r="C1138" s="216" t="s">
        <v>537</v>
      </c>
      <c r="D1138" s="219" t="s">
        <v>425</v>
      </c>
      <c r="E1138" s="218"/>
      <c r="F1138" s="217"/>
      <c r="G1138" s="216" t="s">
        <v>338</v>
      </c>
      <c r="H1138" s="215">
        <v>1</v>
      </c>
      <c r="I1138" s="214">
        <v>3.47</v>
      </c>
      <c r="J1138" s="213">
        <v>3.47</v>
      </c>
    </row>
    <row r="1139" spans="1:10" ht="14.25" customHeight="1" x14ac:dyDescent="0.3">
      <c r="A1139" s="216" t="s">
        <v>346</v>
      </c>
      <c r="B1139" s="216" t="s">
        <v>341</v>
      </c>
      <c r="C1139" s="216" t="s">
        <v>536</v>
      </c>
      <c r="D1139" s="219" t="s">
        <v>423</v>
      </c>
      <c r="E1139" s="218"/>
      <c r="F1139" s="217"/>
      <c r="G1139" s="216" t="s">
        <v>338</v>
      </c>
      <c r="H1139" s="215">
        <v>1</v>
      </c>
      <c r="I1139" s="214">
        <v>1</v>
      </c>
      <c r="J1139" s="213">
        <v>1</v>
      </c>
    </row>
    <row r="1140" spans="1:10" ht="14.25" customHeight="1" x14ac:dyDescent="0.3">
      <c r="A1140" s="216" t="s">
        <v>346</v>
      </c>
      <c r="B1140" s="216" t="s">
        <v>341</v>
      </c>
      <c r="C1140" s="216" t="s">
        <v>535</v>
      </c>
      <c r="D1140" s="219" t="s">
        <v>534</v>
      </c>
      <c r="E1140" s="218"/>
      <c r="F1140" s="217"/>
      <c r="G1140" s="216" t="s">
        <v>338</v>
      </c>
      <c r="H1140" s="215">
        <v>1</v>
      </c>
      <c r="I1140" s="214">
        <v>1.34</v>
      </c>
      <c r="J1140" s="213">
        <v>1.34</v>
      </c>
    </row>
    <row r="1141" spans="1:10" ht="14.25" customHeight="1" x14ac:dyDescent="0.3">
      <c r="A1141" s="216" t="s">
        <v>346</v>
      </c>
      <c r="B1141" s="216" t="s">
        <v>341</v>
      </c>
      <c r="C1141" s="216" t="s">
        <v>533</v>
      </c>
      <c r="D1141" s="219" t="s">
        <v>532</v>
      </c>
      <c r="E1141" s="218"/>
      <c r="F1141" s="217"/>
      <c r="G1141" s="216" t="s">
        <v>338</v>
      </c>
      <c r="H1141" s="215">
        <v>1</v>
      </c>
      <c r="I1141" s="214">
        <v>0.04</v>
      </c>
      <c r="J1141" s="213">
        <v>0.04</v>
      </c>
    </row>
    <row r="1142" spans="1:10" ht="22.8" customHeight="1" x14ac:dyDescent="0.3">
      <c r="A1142" s="216" t="s">
        <v>346</v>
      </c>
      <c r="B1142" s="216" t="s">
        <v>341</v>
      </c>
      <c r="C1142" s="216" t="s">
        <v>637</v>
      </c>
      <c r="D1142" s="219" t="s">
        <v>636</v>
      </c>
      <c r="E1142" s="218"/>
      <c r="F1142" s="217"/>
      <c r="G1142" s="216" t="s">
        <v>338</v>
      </c>
      <c r="H1142" s="215">
        <v>1</v>
      </c>
      <c r="I1142" s="214">
        <v>0.86</v>
      </c>
      <c r="J1142" s="213">
        <v>0.86</v>
      </c>
    </row>
    <row r="1143" spans="1:10" ht="22.8" customHeight="1" x14ac:dyDescent="0.3">
      <c r="A1143" s="216" t="s">
        <v>346</v>
      </c>
      <c r="B1143" s="216" t="s">
        <v>341</v>
      </c>
      <c r="C1143" s="216" t="s">
        <v>635</v>
      </c>
      <c r="D1143" s="219" t="s">
        <v>634</v>
      </c>
      <c r="E1143" s="218"/>
      <c r="F1143" s="217"/>
      <c r="G1143" s="216" t="s">
        <v>338</v>
      </c>
      <c r="H1143" s="215">
        <v>1</v>
      </c>
      <c r="I1143" s="214">
        <v>0.01</v>
      </c>
      <c r="J1143" s="213">
        <v>0.01</v>
      </c>
    </row>
    <row r="1144" spans="1:10" ht="14.25" customHeight="1" x14ac:dyDescent="0.3">
      <c r="A1144" s="212" t="s">
        <v>337</v>
      </c>
      <c r="B1144" s="211"/>
      <c r="C1144" s="211"/>
      <c r="D1144" s="211"/>
      <c r="E1144" s="210"/>
      <c r="F1144" s="209">
        <v>0</v>
      </c>
      <c r="G1144" s="212" t="s">
        <v>336</v>
      </c>
      <c r="H1144" s="211"/>
      <c r="I1144" s="210"/>
      <c r="J1144" s="209">
        <v>6.72</v>
      </c>
    </row>
    <row r="1145" spans="1:10" ht="14.25" customHeight="1" x14ac:dyDescent="0.3">
      <c r="A1145" s="212" t="s">
        <v>335</v>
      </c>
      <c r="B1145" s="211"/>
      <c r="C1145" s="211"/>
      <c r="D1145" s="211"/>
      <c r="E1145" s="210"/>
      <c r="F1145" s="209">
        <v>0</v>
      </c>
      <c r="G1145" s="212" t="s">
        <v>334</v>
      </c>
      <c r="H1145" s="211"/>
      <c r="I1145" s="210"/>
      <c r="J1145" s="209">
        <v>1.51</v>
      </c>
    </row>
    <row r="1146" spans="1:10" ht="14.25" customHeight="1" x14ac:dyDescent="0.3">
      <c r="A1146" s="212" t="s">
        <v>333</v>
      </c>
      <c r="B1146" s="211"/>
      <c r="C1146" s="211"/>
      <c r="D1146" s="211"/>
      <c r="E1146" s="210"/>
      <c r="F1146" s="209">
        <v>0</v>
      </c>
      <c r="G1146" s="212" t="s">
        <v>332</v>
      </c>
      <c r="H1146" s="211"/>
      <c r="I1146" s="210"/>
      <c r="J1146" s="209">
        <v>8.23</v>
      </c>
    </row>
    <row r="1147" spans="1:10" ht="22.8" customHeight="1" x14ac:dyDescent="0.3">
      <c r="A1147" s="232" t="s">
        <v>342</v>
      </c>
      <c r="B1147" s="228" t="s">
        <v>341</v>
      </c>
      <c r="C1147" s="228" t="s">
        <v>1087</v>
      </c>
      <c r="D1147" s="231" t="s">
        <v>922</v>
      </c>
      <c r="E1147" s="230"/>
      <c r="F1147" s="230"/>
      <c r="G1147" s="230"/>
      <c r="H1147" s="230"/>
      <c r="I1147" s="229"/>
      <c r="J1147" s="228" t="s">
        <v>338</v>
      </c>
    </row>
    <row r="1148" spans="1:10" ht="14.25" customHeight="1" x14ac:dyDescent="0.3">
      <c r="A1148" s="224" t="s">
        <v>54</v>
      </c>
      <c r="B1148" s="224" t="s">
        <v>55</v>
      </c>
      <c r="C1148" s="224" t="s">
        <v>9</v>
      </c>
      <c r="D1148" s="227" t="s">
        <v>10</v>
      </c>
      <c r="E1148" s="226"/>
      <c r="F1148" s="225"/>
      <c r="G1148" s="224" t="s">
        <v>353</v>
      </c>
      <c r="H1148" s="224" t="s">
        <v>352</v>
      </c>
      <c r="I1148" s="223" t="s">
        <v>351</v>
      </c>
      <c r="J1148" s="222" t="s">
        <v>56</v>
      </c>
    </row>
    <row r="1149" spans="1:10" ht="14.25" customHeight="1" x14ac:dyDescent="0.3">
      <c r="A1149" s="216" t="s">
        <v>412</v>
      </c>
      <c r="B1149" s="216" t="s">
        <v>341</v>
      </c>
      <c r="C1149" s="216" t="s">
        <v>1086</v>
      </c>
      <c r="D1149" s="219" t="s">
        <v>1085</v>
      </c>
      <c r="E1149" s="218"/>
      <c r="F1149" s="217"/>
      <c r="G1149" s="216" t="s">
        <v>338</v>
      </c>
      <c r="H1149" s="215">
        <v>9.5700000000000004E-3</v>
      </c>
      <c r="I1149" s="214">
        <v>14.18</v>
      </c>
      <c r="J1149" s="213">
        <v>0.14000000000000001</v>
      </c>
    </row>
    <row r="1150" spans="1:10" ht="14.25" customHeight="1" x14ac:dyDescent="0.3">
      <c r="A1150" s="212" t="s">
        <v>337</v>
      </c>
      <c r="B1150" s="211"/>
      <c r="C1150" s="211"/>
      <c r="D1150" s="211"/>
      <c r="E1150" s="210"/>
      <c r="F1150" s="209">
        <v>0.06</v>
      </c>
      <c r="G1150" s="212" t="s">
        <v>336</v>
      </c>
      <c r="H1150" s="211"/>
      <c r="I1150" s="210"/>
      <c r="J1150" s="209">
        <v>0.14000000000000001</v>
      </c>
    </row>
    <row r="1151" spans="1:10" ht="14.25" customHeight="1" x14ac:dyDescent="0.3">
      <c r="A1151" s="212" t="s">
        <v>335</v>
      </c>
      <c r="B1151" s="211"/>
      <c r="C1151" s="211"/>
      <c r="D1151" s="211"/>
      <c r="E1151" s="210"/>
      <c r="F1151" s="209">
        <v>0.08</v>
      </c>
      <c r="G1151" s="212" t="s">
        <v>334</v>
      </c>
      <c r="H1151" s="211"/>
      <c r="I1151" s="210"/>
      <c r="J1151" s="209">
        <v>0.03</v>
      </c>
    </row>
    <row r="1152" spans="1:10" ht="14.25" customHeight="1" x14ac:dyDescent="0.3">
      <c r="A1152" s="212" t="s">
        <v>333</v>
      </c>
      <c r="B1152" s="211"/>
      <c r="C1152" s="211"/>
      <c r="D1152" s="211"/>
      <c r="E1152" s="210"/>
      <c r="F1152" s="209">
        <v>0.14000000000000001</v>
      </c>
      <c r="G1152" s="212" t="s">
        <v>332</v>
      </c>
      <c r="H1152" s="211"/>
      <c r="I1152" s="210"/>
      <c r="J1152" s="209">
        <v>0.17</v>
      </c>
    </row>
    <row r="1153" spans="1:10" ht="22.8" customHeight="1" x14ac:dyDescent="0.3">
      <c r="A1153" s="232" t="s">
        <v>342</v>
      </c>
      <c r="B1153" s="228" t="s">
        <v>341</v>
      </c>
      <c r="C1153" s="228" t="s">
        <v>703</v>
      </c>
      <c r="D1153" s="231" t="s">
        <v>702</v>
      </c>
      <c r="E1153" s="230"/>
      <c r="F1153" s="230"/>
      <c r="G1153" s="230"/>
      <c r="H1153" s="230"/>
      <c r="I1153" s="229"/>
      <c r="J1153" s="228" t="s">
        <v>439</v>
      </c>
    </row>
    <row r="1154" spans="1:10" ht="14.25" customHeight="1" x14ac:dyDescent="0.3">
      <c r="A1154" s="224" t="s">
        <v>54</v>
      </c>
      <c r="B1154" s="224" t="s">
        <v>55</v>
      </c>
      <c r="C1154" s="224" t="s">
        <v>9</v>
      </c>
      <c r="D1154" s="227" t="s">
        <v>10</v>
      </c>
      <c r="E1154" s="226"/>
      <c r="F1154" s="225"/>
      <c r="G1154" s="224" t="s">
        <v>353</v>
      </c>
      <c r="H1154" s="224" t="s">
        <v>352</v>
      </c>
      <c r="I1154" s="223" t="s">
        <v>351</v>
      </c>
      <c r="J1154" s="222" t="s">
        <v>56</v>
      </c>
    </row>
    <row r="1155" spans="1:10" ht="32.700000000000003" customHeight="1" x14ac:dyDescent="0.3">
      <c r="A1155" s="220" t="s">
        <v>342</v>
      </c>
      <c r="B1155" s="216" t="s">
        <v>341</v>
      </c>
      <c r="C1155" s="216" t="s">
        <v>1084</v>
      </c>
      <c r="D1155" s="219" t="s">
        <v>1083</v>
      </c>
      <c r="E1155" s="218"/>
      <c r="F1155" s="217"/>
      <c r="G1155" s="216" t="s">
        <v>338</v>
      </c>
      <c r="H1155" s="215">
        <v>1</v>
      </c>
      <c r="I1155" s="214">
        <v>0.38</v>
      </c>
      <c r="J1155" s="213">
        <v>0.38</v>
      </c>
    </row>
    <row r="1156" spans="1:10" ht="22.8" customHeight="1" x14ac:dyDescent="0.3">
      <c r="A1156" s="220" t="s">
        <v>342</v>
      </c>
      <c r="B1156" s="216" t="s">
        <v>341</v>
      </c>
      <c r="C1156" s="216" t="s">
        <v>1082</v>
      </c>
      <c r="D1156" s="219" t="s">
        <v>1081</v>
      </c>
      <c r="E1156" s="218"/>
      <c r="F1156" s="217"/>
      <c r="G1156" s="216" t="s">
        <v>338</v>
      </c>
      <c r="H1156" s="215">
        <v>1</v>
      </c>
      <c r="I1156" s="214">
        <v>0.09</v>
      </c>
      <c r="J1156" s="213">
        <v>0.09</v>
      </c>
    </row>
    <row r="1157" spans="1:10" ht="14.25" customHeight="1" x14ac:dyDescent="0.3">
      <c r="A1157" s="212" t="s">
        <v>337</v>
      </c>
      <c r="B1157" s="211"/>
      <c r="C1157" s="211"/>
      <c r="D1157" s="211"/>
      <c r="E1157" s="210"/>
      <c r="F1157" s="209">
        <v>0</v>
      </c>
      <c r="G1157" s="212" t="s">
        <v>336</v>
      </c>
      <c r="H1157" s="211"/>
      <c r="I1157" s="210"/>
      <c r="J1157" s="209">
        <v>0.47</v>
      </c>
    </row>
    <row r="1158" spans="1:10" ht="14.25" customHeight="1" x14ac:dyDescent="0.3">
      <c r="A1158" s="212" t="s">
        <v>335</v>
      </c>
      <c r="B1158" s="211"/>
      <c r="C1158" s="211"/>
      <c r="D1158" s="211"/>
      <c r="E1158" s="210"/>
      <c r="F1158" s="209">
        <v>0</v>
      </c>
      <c r="G1158" s="212" t="s">
        <v>334</v>
      </c>
      <c r="H1158" s="211"/>
      <c r="I1158" s="210"/>
      <c r="J1158" s="209">
        <v>0.11</v>
      </c>
    </row>
    <row r="1159" spans="1:10" ht="14.25" customHeight="1" x14ac:dyDescent="0.3">
      <c r="A1159" s="212" t="s">
        <v>333</v>
      </c>
      <c r="B1159" s="211"/>
      <c r="C1159" s="211"/>
      <c r="D1159" s="211"/>
      <c r="E1159" s="210"/>
      <c r="F1159" s="209">
        <v>0</v>
      </c>
      <c r="G1159" s="212" t="s">
        <v>332</v>
      </c>
      <c r="H1159" s="211"/>
      <c r="I1159" s="210"/>
      <c r="J1159" s="209">
        <v>0.57999999999999996</v>
      </c>
    </row>
    <row r="1160" spans="1:10" ht="22.8" customHeight="1" x14ac:dyDescent="0.3">
      <c r="A1160" s="232" t="s">
        <v>342</v>
      </c>
      <c r="B1160" s="228" t="s">
        <v>341</v>
      </c>
      <c r="C1160" s="228" t="s">
        <v>1084</v>
      </c>
      <c r="D1160" s="231" t="s">
        <v>1083</v>
      </c>
      <c r="E1160" s="230"/>
      <c r="F1160" s="230"/>
      <c r="G1160" s="230"/>
      <c r="H1160" s="230"/>
      <c r="I1160" s="229"/>
      <c r="J1160" s="228" t="s">
        <v>338</v>
      </c>
    </row>
    <row r="1161" spans="1:10" ht="14.25" customHeight="1" x14ac:dyDescent="0.3">
      <c r="A1161" s="224" t="s">
        <v>54</v>
      </c>
      <c r="B1161" s="224" t="s">
        <v>55</v>
      </c>
      <c r="C1161" s="224" t="s">
        <v>9</v>
      </c>
      <c r="D1161" s="227" t="s">
        <v>10</v>
      </c>
      <c r="E1161" s="226"/>
      <c r="F1161" s="225"/>
      <c r="G1161" s="224" t="s">
        <v>353</v>
      </c>
      <c r="H1161" s="224" t="s">
        <v>352</v>
      </c>
      <c r="I1161" s="223" t="s">
        <v>351</v>
      </c>
      <c r="J1161" s="222" t="s">
        <v>56</v>
      </c>
    </row>
    <row r="1162" spans="1:10" ht="22.8" customHeight="1" x14ac:dyDescent="0.3">
      <c r="A1162" s="216" t="s">
        <v>362</v>
      </c>
      <c r="B1162" s="216" t="s">
        <v>341</v>
      </c>
      <c r="C1162" s="216" t="s">
        <v>1077</v>
      </c>
      <c r="D1162" s="219" t="s">
        <v>1076</v>
      </c>
      <c r="E1162" s="218"/>
      <c r="F1162" s="217"/>
      <c r="G1162" s="216" t="s">
        <v>0</v>
      </c>
      <c r="H1162" s="215">
        <v>6.0000000000000002E-5</v>
      </c>
      <c r="I1162" s="214">
        <v>6256</v>
      </c>
      <c r="J1162" s="213">
        <v>0.38</v>
      </c>
    </row>
    <row r="1163" spans="1:10" ht="14.25" customHeight="1" x14ac:dyDescent="0.3">
      <c r="A1163" s="212" t="s">
        <v>337</v>
      </c>
      <c r="B1163" s="211"/>
      <c r="C1163" s="211"/>
      <c r="D1163" s="211"/>
      <c r="E1163" s="210"/>
      <c r="F1163" s="209">
        <v>0</v>
      </c>
      <c r="G1163" s="212" t="s">
        <v>336</v>
      </c>
      <c r="H1163" s="211"/>
      <c r="I1163" s="210"/>
      <c r="J1163" s="209">
        <v>0.38</v>
      </c>
    </row>
    <row r="1164" spans="1:10" ht="14.25" customHeight="1" x14ac:dyDescent="0.3">
      <c r="A1164" s="212" t="s">
        <v>335</v>
      </c>
      <c r="B1164" s="211"/>
      <c r="C1164" s="211"/>
      <c r="D1164" s="211"/>
      <c r="E1164" s="210"/>
      <c r="F1164" s="209">
        <v>0</v>
      </c>
      <c r="G1164" s="212" t="s">
        <v>334</v>
      </c>
      <c r="H1164" s="211"/>
      <c r="I1164" s="210"/>
      <c r="J1164" s="209">
        <v>0.09</v>
      </c>
    </row>
    <row r="1165" spans="1:10" ht="14.25" customHeight="1" x14ac:dyDescent="0.3">
      <c r="A1165" s="212" t="s">
        <v>333</v>
      </c>
      <c r="B1165" s="211"/>
      <c r="C1165" s="211"/>
      <c r="D1165" s="211"/>
      <c r="E1165" s="210"/>
      <c r="F1165" s="209">
        <v>0</v>
      </c>
      <c r="G1165" s="212" t="s">
        <v>332</v>
      </c>
      <c r="H1165" s="211"/>
      <c r="I1165" s="210"/>
      <c r="J1165" s="209">
        <v>0.47</v>
      </c>
    </row>
    <row r="1166" spans="1:10" ht="22.8" customHeight="1" x14ac:dyDescent="0.3">
      <c r="A1166" s="232" t="s">
        <v>342</v>
      </c>
      <c r="B1166" s="228" t="s">
        <v>341</v>
      </c>
      <c r="C1166" s="228" t="s">
        <v>1082</v>
      </c>
      <c r="D1166" s="231" t="s">
        <v>1081</v>
      </c>
      <c r="E1166" s="230"/>
      <c r="F1166" s="230"/>
      <c r="G1166" s="230"/>
      <c r="H1166" s="230"/>
      <c r="I1166" s="229"/>
      <c r="J1166" s="228" t="s">
        <v>338</v>
      </c>
    </row>
    <row r="1167" spans="1:10" ht="14.25" customHeight="1" x14ac:dyDescent="0.3">
      <c r="A1167" s="224" t="s">
        <v>54</v>
      </c>
      <c r="B1167" s="224" t="s">
        <v>55</v>
      </c>
      <c r="C1167" s="224" t="s">
        <v>9</v>
      </c>
      <c r="D1167" s="227" t="s">
        <v>10</v>
      </c>
      <c r="E1167" s="226"/>
      <c r="F1167" s="225"/>
      <c r="G1167" s="224" t="s">
        <v>353</v>
      </c>
      <c r="H1167" s="224" t="s">
        <v>352</v>
      </c>
      <c r="I1167" s="223" t="s">
        <v>351</v>
      </c>
      <c r="J1167" s="222" t="s">
        <v>56</v>
      </c>
    </row>
    <row r="1168" spans="1:10" ht="22.8" customHeight="1" x14ac:dyDescent="0.3">
      <c r="A1168" s="216" t="s">
        <v>362</v>
      </c>
      <c r="B1168" s="216" t="s">
        <v>341</v>
      </c>
      <c r="C1168" s="216" t="s">
        <v>1077</v>
      </c>
      <c r="D1168" s="219" t="s">
        <v>1076</v>
      </c>
      <c r="E1168" s="218"/>
      <c r="F1168" s="217"/>
      <c r="G1168" s="216" t="s">
        <v>0</v>
      </c>
      <c r="H1168" s="215">
        <v>1.4800000000000001E-5</v>
      </c>
      <c r="I1168" s="214">
        <v>6256</v>
      </c>
      <c r="J1168" s="213">
        <v>0.09</v>
      </c>
    </row>
    <row r="1169" spans="1:10" ht="14.25" customHeight="1" x14ac:dyDescent="0.3">
      <c r="A1169" s="212" t="s">
        <v>337</v>
      </c>
      <c r="B1169" s="211"/>
      <c r="C1169" s="211"/>
      <c r="D1169" s="211"/>
      <c r="E1169" s="210"/>
      <c r="F1169" s="209">
        <v>0</v>
      </c>
      <c r="G1169" s="212" t="s">
        <v>336</v>
      </c>
      <c r="H1169" s="211"/>
      <c r="I1169" s="210"/>
      <c r="J1169" s="209">
        <v>0.09</v>
      </c>
    </row>
    <row r="1170" spans="1:10" ht="14.25" customHeight="1" x14ac:dyDescent="0.3">
      <c r="A1170" s="212" t="s">
        <v>335</v>
      </c>
      <c r="B1170" s="211"/>
      <c r="C1170" s="211"/>
      <c r="D1170" s="211"/>
      <c r="E1170" s="210"/>
      <c r="F1170" s="209">
        <v>0</v>
      </c>
      <c r="G1170" s="212" t="s">
        <v>334</v>
      </c>
      <c r="H1170" s="211"/>
      <c r="I1170" s="210"/>
      <c r="J1170" s="209">
        <v>0.02</v>
      </c>
    </row>
    <row r="1171" spans="1:10" ht="14.25" customHeight="1" x14ac:dyDescent="0.3">
      <c r="A1171" s="212" t="s">
        <v>333</v>
      </c>
      <c r="B1171" s="211"/>
      <c r="C1171" s="211"/>
      <c r="D1171" s="211"/>
      <c r="E1171" s="210"/>
      <c r="F1171" s="209">
        <v>0</v>
      </c>
      <c r="G1171" s="212" t="s">
        <v>332</v>
      </c>
      <c r="H1171" s="211"/>
      <c r="I1171" s="210"/>
      <c r="J1171" s="209">
        <v>0.11</v>
      </c>
    </row>
    <row r="1172" spans="1:10" ht="22.8" customHeight="1" x14ac:dyDescent="0.3">
      <c r="A1172" s="232" t="s">
        <v>342</v>
      </c>
      <c r="B1172" s="228" t="s">
        <v>341</v>
      </c>
      <c r="C1172" s="228" t="s">
        <v>705</v>
      </c>
      <c r="D1172" s="231" t="s">
        <v>704</v>
      </c>
      <c r="E1172" s="230"/>
      <c r="F1172" s="230"/>
      <c r="G1172" s="230"/>
      <c r="H1172" s="230"/>
      <c r="I1172" s="229"/>
      <c r="J1172" s="228" t="s">
        <v>442</v>
      </c>
    </row>
    <row r="1173" spans="1:10" ht="14.25" customHeight="1" x14ac:dyDescent="0.3">
      <c r="A1173" s="224" t="s">
        <v>54</v>
      </c>
      <c r="B1173" s="224" t="s">
        <v>55</v>
      </c>
      <c r="C1173" s="224" t="s">
        <v>9</v>
      </c>
      <c r="D1173" s="227" t="s">
        <v>10</v>
      </c>
      <c r="E1173" s="226"/>
      <c r="F1173" s="225"/>
      <c r="G1173" s="224" t="s">
        <v>353</v>
      </c>
      <c r="H1173" s="224" t="s">
        <v>352</v>
      </c>
      <c r="I1173" s="223" t="s">
        <v>351</v>
      </c>
      <c r="J1173" s="222" t="s">
        <v>56</v>
      </c>
    </row>
    <row r="1174" spans="1:10" ht="32.700000000000003" customHeight="1" x14ac:dyDescent="0.3">
      <c r="A1174" s="220" t="s">
        <v>342</v>
      </c>
      <c r="B1174" s="216" t="s">
        <v>341</v>
      </c>
      <c r="C1174" s="216" t="s">
        <v>1084</v>
      </c>
      <c r="D1174" s="219" t="s">
        <v>1083</v>
      </c>
      <c r="E1174" s="218"/>
      <c r="F1174" s="217"/>
      <c r="G1174" s="216" t="s">
        <v>338</v>
      </c>
      <c r="H1174" s="215">
        <v>1</v>
      </c>
      <c r="I1174" s="214">
        <v>0.38</v>
      </c>
      <c r="J1174" s="213">
        <v>0.38</v>
      </c>
    </row>
    <row r="1175" spans="1:10" ht="22.8" customHeight="1" x14ac:dyDescent="0.3">
      <c r="A1175" s="220" t="s">
        <v>342</v>
      </c>
      <c r="B1175" s="216" t="s">
        <v>341</v>
      </c>
      <c r="C1175" s="216" t="s">
        <v>1082</v>
      </c>
      <c r="D1175" s="219" t="s">
        <v>1081</v>
      </c>
      <c r="E1175" s="218"/>
      <c r="F1175" s="217"/>
      <c r="G1175" s="216" t="s">
        <v>338</v>
      </c>
      <c r="H1175" s="215">
        <v>1</v>
      </c>
      <c r="I1175" s="214">
        <v>0.09</v>
      </c>
      <c r="J1175" s="213">
        <v>0.09</v>
      </c>
    </row>
    <row r="1176" spans="1:10" ht="17.7" customHeight="1" x14ac:dyDescent="0.3"/>
    <row r="1177" spans="1:10" ht="11.25" customHeight="1" x14ac:dyDescent="0.3">
      <c r="A1177" s="208" t="s">
        <v>331</v>
      </c>
      <c r="B1177" s="208"/>
      <c r="C1177" s="208"/>
      <c r="D1177" s="208"/>
      <c r="E1177" s="208"/>
      <c r="F1177" s="208"/>
      <c r="G1177" s="208"/>
      <c r="H1177" s="208"/>
      <c r="I1177" s="208"/>
      <c r="J1177" s="208"/>
    </row>
    <row r="1178" spans="1:10" ht="11.25" customHeight="1" x14ac:dyDescent="0.3">
      <c r="A1178" s="208" t="s">
        <v>330</v>
      </c>
      <c r="B1178" s="208"/>
      <c r="C1178" s="208"/>
      <c r="D1178" s="208"/>
      <c r="E1178" s="208"/>
      <c r="F1178" s="208"/>
      <c r="G1178" s="208"/>
      <c r="H1178" s="208"/>
      <c r="I1178" s="208"/>
      <c r="J1178" s="208"/>
    </row>
    <row r="1179" spans="1:10" ht="11.25" customHeight="1" x14ac:dyDescent="0.3">
      <c r="A1179" s="208" t="s">
        <v>329</v>
      </c>
      <c r="B1179" s="208"/>
      <c r="C1179" s="208"/>
      <c r="D1179" s="208"/>
      <c r="E1179" s="208"/>
      <c r="F1179" s="208"/>
      <c r="G1179" s="208"/>
      <c r="H1179" s="208"/>
      <c r="I1179" s="208"/>
      <c r="J1179" s="208"/>
    </row>
    <row r="1180" spans="1:10" ht="70.95" customHeight="1" x14ac:dyDescent="0.3"/>
    <row r="1181" spans="1:10" ht="14.25" customHeight="1" x14ac:dyDescent="0.3">
      <c r="A1181" s="256" t="s">
        <v>395</v>
      </c>
      <c r="B1181" s="255"/>
      <c r="C1181" s="255"/>
      <c r="D1181" s="255"/>
      <c r="E1181" s="255"/>
      <c r="F1181" s="255"/>
      <c r="G1181" s="255"/>
      <c r="H1181" s="255"/>
      <c r="I1181" s="255"/>
      <c r="J1181" s="254"/>
    </row>
    <row r="1182" spans="1:10" ht="14.25" customHeight="1" x14ac:dyDescent="0.3">
      <c r="A1182" s="253" t="s">
        <v>394</v>
      </c>
      <c r="B1182" s="251" t="s">
        <v>57</v>
      </c>
      <c r="C1182" s="250"/>
      <c r="D1182" s="250"/>
      <c r="E1182" s="250"/>
      <c r="F1182" s="250"/>
      <c r="G1182" s="250"/>
      <c r="H1182" s="249"/>
      <c r="I1182" s="233" t="s">
        <v>393</v>
      </c>
      <c r="J1182" s="216" t="s">
        <v>1080</v>
      </c>
    </row>
    <row r="1183" spans="1:10" ht="14.25" customHeight="1" x14ac:dyDescent="0.3">
      <c r="A1183" s="253" t="s">
        <v>61</v>
      </c>
      <c r="B1183" s="251" t="s">
        <v>65</v>
      </c>
      <c r="C1183" s="250"/>
      <c r="D1183" s="250"/>
      <c r="E1183" s="250"/>
      <c r="F1183" s="250"/>
      <c r="G1183" s="250"/>
      <c r="H1183" s="249"/>
      <c r="I1183" s="233" t="s">
        <v>391</v>
      </c>
      <c r="J1183" s="216" t="s">
        <v>390</v>
      </c>
    </row>
    <row r="1184" spans="1:10" ht="14.25" customHeight="1" x14ac:dyDescent="0.3">
      <c r="A1184" s="252" t="s">
        <v>389</v>
      </c>
      <c r="B1184" s="251" t="s">
        <v>209</v>
      </c>
      <c r="C1184" s="250"/>
      <c r="D1184" s="250"/>
      <c r="E1184" s="250"/>
      <c r="F1184" s="250"/>
      <c r="G1184" s="250"/>
      <c r="H1184" s="249"/>
      <c r="I1184" s="240" t="s">
        <v>388</v>
      </c>
      <c r="J1184" s="239"/>
    </row>
    <row r="1185" spans="1:10" ht="14.25" customHeight="1" x14ac:dyDescent="0.3">
      <c r="A1185" s="248" t="s">
        <v>387</v>
      </c>
      <c r="B1185" s="247" t="s">
        <v>386</v>
      </c>
      <c r="C1185" s="246"/>
      <c r="D1185" s="246"/>
      <c r="E1185" s="246"/>
      <c r="F1185" s="246"/>
      <c r="G1185" s="246"/>
      <c r="H1185" s="245"/>
      <c r="I1185" s="233" t="s">
        <v>385</v>
      </c>
      <c r="J1185" s="216" t="s">
        <v>384</v>
      </c>
    </row>
    <row r="1186" spans="1:10" ht="14.25" customHeight="1" x14ac:dyDescent="0.3">
      <c r="A1186" s="238"/>
      <c r="B1186" s="243"/>
      <c r="C1186" s="242"/>
      <c r="D1186" s="242"/>
      <c r="E1186" s="242"/>
      <c r="F1186" s="242"/>
      <c r="G1186" s="242"/>
      <c r="H1186" s="241"/>
      <c r="I1186" s="244" t="s">
        <v>383</v>
      </c>
      <c r="J1186" s="216" t="s">
        <v>382</v>
      </c>
    </row>
    <row r="1187" spans="1:10" ht="14.25" customHeight="1" x14ac:dyDescent="0.3">
      <c r="A1187" s="238"/>
      <c r="B1187" s="243"/>
      <c r="C1187" s="242"/>
      <c r="D1187" s="242"/>
      <c r="E1187" s="242"/>
      <c r="F1187" s="242"/>
      <c r="G1187" s="242"/>
      <c r="H1187" s="241"/>
      <c r="I1187" s="240" t="s">
        <v>7</v>
      </c>
      <c r="J1187" s="239"/>
    </row>
    <row r="1188" spans="1:10" ht="14.25" customHeight="1" x14ac:dyDescent="0.3">
      <c r="A1188" s="238"/>
      <c r="B1188" s="237"/>
      <c r="C1188" s="236"/>
      <c r="D1188" s="236"/>
      <c r="E1188" s="236"/>
      <c r="F1188" s="236"/>
      <c r="G1188" s="236"/>
      <c r="H1188" s="235"/>
      <c r="I1188" s="233" t="s">
        <v>381</v>
      </c>
      <c r="J1188" s="216" t="s">
        <v>380</v>
      </c>
    </row>
    <row r="1189" spans="1:10" ht="14.25" customHeight="1" x14ac:dyDescent="0.3">
      <c r="A1189" s="234"/>
      <c r="B1189" s="219" t="s">
        <v>378</v>
      </c>
      <c r="C1189" s="218"/>
      <c r="D1189" s="217"/>
      <c r="E1189" s="219" t="s">
        <v>320</v>
      </c>
      <c r="F1189" s="218"/>
      <c r="G1189" s="218"/>
      <c r="H1189" s="217"/>
      <c r="I1189" s="233" t="s">
        <v>379</v>
      </c>
      <c r="J1189" s="216" t="s">
        <v>378</v>
      </c>
    </row>
    <row r="1190" spans="1:10" ht="14.25" customHeight="1" x14ac:dyDescent="0.3">
      <c r="A1190" s="233" t="s">
        <v>377</v>
      </c>
      <c r="B1190" s="219" t="s">
        <v>376</v>
      </c>
      <c r="C1190" s="218"/>
      <c r="D1190" s="218"/>
      <c r="E1190" s="218"/>
      <c r="F1190" s="218"/>
      <c r="G1190" s="218"/>
      <c r="H1190" s="218"/>
      <c r="I1190" s="218"/>
      <c r="J1190" s="217"/>
    </row>
    <row r="1191" spans="1:10" ht="22.8" customHeight="1" x14ac:dyDescent="0.3">
      <c r="A1191" s="220" t="s">
        <v>342</v>
      </c>
      <c r="B1191" s="216" t="s">
        <v>341</v>
      </c>
      <c r="C1191" s="216" t="s">
        <v>1079</v>
      </c>
      <c r="D1191" s="219" t="s">
        <v>1078</v>
      </c>
      <c r="E1191" s="218"/>
      <c r="F1191" s="217"/>
      <c r="G1191" s="216" t="s">
        <v>338</v>
      </c>
      <c r="H1191" s="215">
        <v>1</v>
      </c>
      <c r="I1191" s="214">
        <v>0.44</v>
      </c>
      <c r="J1191" s="213">
        <v>0.44</v>
      </c>
    </row>
    <row r="1192" spans="1:10" ht="32.700000000000003" customHeight="1" x14ac:dyDescent="0.3">
      <c r="A1192" s="220" t="s">
        <v>342</v>
      </c>
      <c r="B1192" s="216" t="s">
        <v>341</v>
      </c>
      <c r="C1192" s="216" t="s">
        <v>1075</v>
      </c>
      <c r="D1192" s="219" t="s">
        <v>1074</v>
      </c>
      <c r="E1192" s="218"/>
      <c r="F1192" s="217"/>
      <c r="G1192" s="216" t="s">
        <v>338</v>
      </c>
      <c r="H1192" s="215">
        <v>1</v>
      </c>
      <c r="I1192" s="214">
        <v>1.45</v>
      </c>
      <c r="J1192" s="213">
        <v>1.45</v>
      </c>
    </row>
    <row r="1193" spans="1:10" ht="14.25" customHeight="1" x14ac:dyDescent="0.3">
      <c r="A1193" s="212" t="s">
        <v>337</v>
      </c>
      <c r="B1193" s="211"/>
      <c r="C1193" s="211"/>
      <c r="D1193" s="211"/>
      <c r="E1193" s="210"/>
      <c r="F1193" s="209">
        <v>0</v>
      </c>
      <c r="G1193" s="212" t="s">
        <v>336</v>
      </c>
      <c r="H1193" s="211"/>
      <c r="I1193" s="210"/>
      <c r="J1193" s="209">
        <v>2.36</v>
      </c>
    </row>
    <row r="1194" spans="1:10" ht="14.25" customHeight="1" x14ac:dyDescent="0.3">
      <c r="A1194" s="212" t="s">
        <v>335</v>
      </c>
      <c r="B1194" s="211"/>
      <c r="C1194" s="211"/>
      <c r="D1194" s="211"/>
      <c r="E1194" s="210"/>
      <c r="F1194" s="209">
        <v>0</v>
      </c>
      <c r="G1194" s="212" t="s">
        <v>334</v>
      </c>
      <c r="H1194" s="211"/>
      <c r="I1194" s="210"/>
      <c r="J1194" s="209">
        <v>0.53</v>
      </c>
    </row>
    <row r="1195" spans="1:10" ht="14.25" customHeight="1" x14ac:dyDescent="0.3">
      <c r="A1195" s="212" t="s">
        <v>333</v>
      </c>
      <c r="B1195" s="211"/>
      <c r="C1195" s="211"/>
      <c r="D1195" s="211"/>
      <c r="E1195" s="210"/>
      <c r="F1195" s="209">
        <v>0</v>
      </c>
      <c r="G1195" s="212" t="s">
        <v>332</v>
      </c>
      <c r="H1195" s="211"/>
      <c r="I1195" s="210"/>
      <c r="J1195" s="209">
        <v>2.89</v>
      </c>
    </row>
    <row r="1196" spans="1:10" ht="22.8" customHeight="1" x14ac:dyDescent="0.3">
      <c r="A1196" s="232" t="s">
        <v>342</v>
      </c>
      <c r="B1196" s="228" t="s">
        <v>341</v>
      </c>
      <c r="C1196" s="228" t="s">
        <v>1079</v>
      </c>
      <c r="D1196" s="231" t="s">
        <v>1078</v>
      </c>
      <c r="E1196" s="230"/>
      <c r="F1196" s="230"/>
      <c r="G1196" s="230"/>
      <c r="H1196" s="230"/>
      <c r="I1196" s="229"/>
      <c r="J1196" s="228" t="s">
        <v>338</v>
      </c>
    </row>
    <row r="1197" spans="1:10" ht="14.25" customHeight="1" x14ac:dyDescent="0.3">
      <c r="A1197" s="224" t="s">
        <v>54</v>
      </c>
      <c r="B1197" s="224" t="s">
        <v>55</v>
      </c>
      <c r="C1197" s="224" t="s">
        <v>9</v>
      </c>
      <c r="D1197" s="227" t="s">
        <v>10</v>
      </c>
      <c r="E1197" s="226"/>
      <c r="F1197" s="225"/>
      <c r="G1197" s="224" t="s">
        <v>353</v>
      </c>
      <c r="H1197" s="224" t="s">
        <v>352</v>
      </c>
      <c r="I1197" s="223" t="s">
        <v>351</v>
      </c>
      <c r="J1197" s="222" t="s">
        <v>56</v>
      </c>
    </row>
    <row r="1198" spans="1:10" ht="22.8" customHeight="1" x14ac:dyDescent="0.3">
      <c r="A1198" s="216" t="s">
        <v>362</v>
      </c>
      <c r="B1198" s="216" t="s">
        <v>341</v>
      </c>
      <c r="C1198" s="216" t="s">
        <v>1077</v>
      </c>
      <c r="D1198" s="219" t="s">
        <v>1076</v>
      </c>
      <c r="E1198" s="218"/>
      <c r="F1198" s="217"/>
      <c r="G1198" s="216" t="s">
        <v>0</v>
      </c>
      <c r="H1198" s="215">
        <v>6.9999999999999994E-5</v>
      </c>
      <c r="I1198" s="214">
        <v>6256</v>
      </c>
      <c r="J1198" s="213">
        <v>0.44</v>
      </c>
    </row>
    <row r="1199" spans="1:10" ht="14.25" customHeight="1" x14ac:dyDescent="0.3">
      <c r="A1199" s="212" t="s">
        <v>337</v>
      </c>
      <c r="B1199" s="211"/>
      <c r="C1199" s="211"/>
      <c r="D1199" s="211"/>
      <c r="E1199" s="210"/>
      <c r="F1199" s="209">
        <v>0</v>
      </c>
      <c r="G1199" s="212" t="s">
        <v>336</v>
      </c>
      <c r="H1199" s="211"/>
      <c r="I1199" s="210"/>
      <c r="J1199" s="209">
        <v>0.44</v>
      </c>
    </row>
    <row r="1200" spans="1:10" ht="14.25" customHeight="1" x14ac:dyDescent="0.3">
      <c r="A1200" s="212" t="s">
        <v>335</v>
      </c>
      <c r="B1200" s="211"/>
      <c r="C1200" s="211"/>
      <c r="D1200" s="211"/>
      <c r="E1200" s="210"/>
      <c r="F1200" s="209">
        <v>0</v>
      </c>
      <c r="G1200" s="212" t="s">
        <v>334</v>
      </c>
      <c r="H1200" s="211"/>
      <c r="I1200" s="210"/>
      <c r="J1200" s="209">
        <v>0.1</v>
      </c>
    </row>
    <row r="1201" spans="1:10" ht="14.25" customHeight="1" x14ac:dyDescent="0.3">
      <c r="A1201" s="212" t="s">
        <v>333</v>
      </c>
      <c r="B1201" s="211"/>
      <c r="C1201" s="211"/>
      <c r="D1201" s="211"/>
      <c r="E1201" s="210"/>
      <c r="F1201" s="209">
        <v>0</v>
      </c>
      <c r="G1201" s="212" t="s">
        <v>332</v>
      </c>
      <c r="H1201" s="211"/>
      <c r="I1201" s="210"/>
      <c r="J1201" s="209">
        <v>0.54</v>
      </c>
    </row>
    <row r="1202" spans="1:10" ht="22.8" customHeight="1" x14ac:dyDescent="0.3">
      <c r="A1202" s="232" t="s">
        <v>342</v>
      </c>
      <c r="B1202" s="228" t="s">
        <v>341</v>
      </c>
      <c r="C1202" s="228" t="s">
        <v>1075</v>
      </c>
      <c r="D1202" s="231" t="s">
        <v>1074</v>
      </c>
      <c r="E1202" s="230"/>
      <c r="F1202" s="230"/>
      <c r="G1202" s="230"/>
      <c r="H1202" s="230"/>
      <c r="I1202" s="229"/>
      <c r="J1202" s="228" t="s">
        <v>338</v>
      </c>
    </row>
    <row r="1203" spans="1:10" ht="14.25" customHeight="1" x14ac:dyDescent="0.3">
      <c r="A1203" s="224" t="s">
        <v>54</v>
      </c>
      <c r="B1203" s="224" t="s">
        <v>55</v>
      </c>
      <c r="C1203" s="224" t="s">
        <v>9</v>
      </c>
      <c r="D1203" s="227" t="s">
        <v>10</v>
      </c>
      <c r="E1203" s="226"/>
      <c r="F1203" s="225"/>
      <c r="G1203" s="224" t="s">
        <v>353</v>
      </c>
      <c r="H1203" s="224" t="s">
        <v>352</v>
      </c>
      <c r="I1203" s="223" t="s">
        <v>351</v>
      </c>
      <c r="J1203" s="222" t="s">
        <v>56</v>
      </c>
    </row>
    <row r="1204" spans="1:10" ht="14.25" customHeight="1" x14ac:dyDescent="0.3">
      <c r="A1204" s="216" t="s">
        <v>346</v>
      </c>
      <c r="B1204" s="216" t="s">
        <v>341</v>
      </c>
      <c r="C1204" s="216" t="s">
        <v>555</v>
      </c>
      <c r="D1204" s="219" t="s">
        <v>554</v>
      </c>
      <c r="E1204" s="218"/>
      <c r="F1204" s="217"/>
      <c r="G1204" s="216" t="s">
        <v>553</v>
      </c>
      <c r="H1204" s="215">
        <v>1.2512000000000001</v>
      </c>
      <c r="I1204" s="214">
        <v>1.1599999999999999</v>
      </c>
      <c r="J1204" s="213">
        <v>1.45</v>
      </c>
    </row>
    <row r="1205" spans="1:10" ht="14.25" customHeight="1" x14ac:dyDescent="0.3">
      <c r="A1205" s="212" t="s">
        <v>337</v>
      </c>
      <c r="B1205" s="211"/>
      <c r="C1205" s="211"/>
      <c r="D1205" s="211"/>
      <c r="E1205" s="210"/>
      <c r="F1205" s="209">
        <v>0</v>
      </c>
      <c r="G1205" s="212" t="s">
        <v>336</v>
      </c>
      <c r="H1205" s="211"/>
      <c r="I1205" s="210"/>
      <c r="J1205" s="209">
        <v>1.45</v>
      </c>
    </row>
    <row r="1206" spans="1:10" ht="14.25" customHeight="1" x14ac:dyDescent="0.3">
      <c r="A1206" s="212" t="s">
        <v>335</v>
      </c>
      <c r="B1206" s="211"/>
      <c r="C1206" s="211"/>
      <c r="D1206" s="211"/>
      <c r="E1206" s="210"/>
      <c r="F1206" s="209">
        <v>0</v>
      </c>
      <c r="G1206" s="212" t="s">
        <v>334</v>
      </c>
      <c r="H1206" s="211"/>
      <c r="I1206" s="210"/>
      <c r="J1206" s="209">
        <v>0.33</v>
      </c>
    </row>
    <row r="1207" spans="1:10" ht="14.25" customHeight="1" x14ac:dyDescent="0.3">
      <c r="A1207" s="212" t="s">
        <v>333</v>
      </c>
      <c r="B1207" s="211"/>
      <c r="C1207" s="211"/>
      <c r="D1207" s="211"/>
      <c r="E1207" s="210"/>
      <c r="F1207" s="209">
        <v>0</v>
      </c>
      <c r="G1207" s="212" t="s">
        <v>332</v>
      </c>
      <c r="H1207" s="211"/>
      <c r="I1207" s="210"/>
      <c r="J1207" s="209">
        <v>1.78</v>
      </c>
    </row>
    <row r="1208" spans="1:10" ht="14.25" customHeight="1" x14ac:dyDescent="0.3">
      <c r="A1208" s="232" t="s">
        <v>342</v>
      </c>
      <c r="B1208" s="228" t="s">
        <v>341</v>
      </c>
      <c r="C1208" s="228" t="s">
        <v>1073</v>
      </c>
      <c r="D1208" s="231" t="s">
        <v>1072</v>
      </c>
      <c r="E1208" s="230"/>
      <c r="F1208" s="230"/>
      <c r="G1208" s="230"/>
      <c r="H1208" s="230"/>
      <c r="I1208" s="229"/>
      <c r="J1208" s="228" t="s">
        <v>217</v>
      </c>
    </row>
    <row r="1209" spans="1:10" ht="14.25" customHeight="1" x14ac:dyDescent="0.3">
      <c r="A1209" s="224" t="s">
        <v>54</v>
      </c>
      <c r="B1209" s="224" t="s">
        <v>55</v>
      </c>
      <c r="C1209" s="224" t="s">
        <v>9</v>
      </c>
      <c r="D1209" s="227" t="s">
        <v>10</v>
      </c>
      <c r="E1209" s="226"/>
      <c r="F1209" s="225"/>
      <c r="G1209" s="224" t="s">
        <v>353</v>
      </c>
      <c r="H1209" s="224" t="s">
        <v>352</v>
      </c>
      <c r="I1209" s="223" t="s">
        <v>351</v>
      </c>
      <c r="J1209" s="222" t="s">
        <v>56</v>
      </c>
    </row>
    <row r="1210" spans="1:10" ht="14.25" customHeight="1" x14ac:dyDescent="0.3">
      <c r="A1210" s="216" t="s">
        <v>346</v>
      </c>
      <c r="B1210" s="216" t="s">
        <v>341</v>
      </c>
      <c r="C1210" s="216" t="s">
        <v>350</v>
      </c>
      <c r="D1210" s="219" t="s">
        <v>349</v>
      </c>
      <c r="E1210" s="218"/>
      <c r="F1210" s="217"/>
      <c r="G1210" s="216" t="s">
        <v>217</v>
      </c>
      <c r="H1210" s="215">
        <v>1.1499999999999999</v>
      </c>
      <c r="I1210" s="214">
        <v>90</v>
      </c>
      <c r="J1210" s="213">
        <v>103.5</v>
      </c>
    </row>
    <row r="1211" spans="1:10" ht="14.25" customHeight="1" x14ac:dyDescent="0.3">
      <c r="A1211" s="216" t="s">
        <v>346</v>
      </c>
      <c r="B1211" s="216" t="s">
        <v>341</v>
      </c>
      <c r="C1211" s="216" t="s">
        <v>345</v>
      </c>
      <c r="D1211" s="219" t="s">
        <v>344</v>
      </c>
      <c r="E1211" s="218"/>
      <c r="F1211" s="217"/>
      <c r="G1211" s="216" t="s">
        <v>343</v>
      </c>
      <c r="H1211" s="221">
        <v>389.54</v>
      </c>
      <c r="I1211" s="214">
        <v>1.1000000000000001</v>
      </c>
      <c r="J1211" s="213">
        <v>428.49</v>
      </c>
    </row>
    <row r="1212" spans="1:10" ht="14.25" customHeight="1" x14ac:dyDescent="0.3">
      <c r="A1212" s="220" t="s">
        <v>342</v>
      </c>
      <c r="B1212" s="216" t="s">
        <v>341</v>
      </c>
      <c r="C1212" s="216" t="s">
        <v>340</v>
      </c>
      <c r="D1212" s="219" t="s">
        <v>339</v>
      </c>
      <c r="E1212" s="218"/>
      <c r="F1212" s="217"/>
      <c r="G1212" s="216" t="s">
        <v>338</v>
      </c>
      <c r="H1212" s="215">
        <v>8.2899999999999991</v>
      </c>
      <c r="I1212" s="214">
        <v>21.79</v>
      </c>
      <c r="J1212" s="213">
        <v>180.64</v>
      </c>
    </row>
    <row r="1213" spans="1:10" ht="14.25" customHeight="1" x14ac:dyDescent="0.3">
      <c r="A1213" s="212" t="s">
        <v>337</v>
      </c>
      <c r="B1213" s="211"/>
      <c r="C1213" s="211"/>
      <c r="D1213" s="211"/>
      <c r="E1213" s="210"/>
      <c r="F1213" s="209">
        <v>53.55</v>
      </c>
      <c r="G1213" s="212" t="s">
        <v>336</v>
      </c>
      <c r="H1213" s="211"/>
      <c r="I1213" s="210"/>
      <c r="J1213" s="209">
        <v>712.63</v>
      </c>
    </row>
    <row r="1214" spans="1:10" ht="14.25" customHeight="1" x14ac:dyDescent="0.3">
      <c r="A1214" s="212" t="s">
        <v>335</v>
      </c>
      <c r="B1214" s="211"/>
      <c r="C1214" s="211"/>
      <c r="D1214" s="211"/>
      <c r="E1214" s="210"/>
      <c r="F1214" s="209">
        <v>59.78</v>
      </c>
      <c r="G1214" s="212" t="s">
        <v>334</v>
      </c>
      <c r="H1214" s="211"/>
      <c r="I1214" s="210"/>
      <c r="J1214" s="209">
        <v>160.13</v>
      </c>
    </row>
    <row r="1215" spans="1:10" ht="14.25" customHeight="1" x14ac:dyDescent="0.3">
      <c r="A1215" s="212" t="s">
        <v>333</v>
      </c>
      <c r="B1215" s="211"/>
      <c r="C1215" s="211"/>
      <c r="D1215" s="211"/>
      <c r="E1215" s="210"/>
      <c r="F1215" s="209">
        <v>180.64</v>
      </c>
      <c r="G1215" s="212" t="s">
        <v>332</v>
      </c>
      <c r="H1215" s="211"/>
      <c r="I1215" s="210"/>
      <c r="J1215" s="209">
        <v>872.76</v>
      </c>
    </row>
    <row r="1216" spans="1:10" ht="14.25" customHeight="1" x14ac:dyDescent="0.3">
      <c r="A1216" s="232" t="s">
        <v>342</v>
      </c>
      <c r="B1216" s="228" t="s">
        <v>341</v>
      </c>
      <c r="C1216" s="228" t="s">
        <v>1071</v>
      </c>
      <c r="D1216" s="231" t="s">
        <v>1070</v>
      </c>
      <c r="E1216" s="230"/>
      <c r="F1216" s="230"/>
      <c r="G1216" s="230"/>
      <c r="H1216" s="230"/>
      <c r="I1216" s="229"/>
      <c r="J1216" s="228" t="s">
        <v>442</v>
      </c>
    </row>
    <row r="1217" spans="1:10" ht="14.25" customHeight="1" x14ac:dyDescent="0.3">
      <c r="A1217" s="224" t="s">
        <v>54</v>
      </c>
      <c r="B1217" s="224" t="s">
        <v>55</v>
      </c>
      <c r="C1217" s="224" t="s">
        <v>9</v>
      </c>
      <c r="D1217" s="227" t="s">
        <v>10</v>
      </c>
      <c r="E1217" s="226"/>
      <c r="F1217" s="225"/>
      <c r="G1217" s="224" t="s">
        <v>353</v>
      </c>
      <c r="H1217" s="224" t="s">
        <v>352</v>
      </c>
      <c r="I1217" s="223" t="s">
        <v>351</v>
      </c>
      <c r="J1217" s="222" t="s">
        <v>56</v>
      </c>
    </row>
    <row r="1218" spans="1:10" ht="22.8" customHeight="1" x14ac:dyDescent="0.3">
      <c r="A1218" s="220" t="s">
        <v>342</v>
      </c>
      <c r="B1218" s="216" t="s">
        <v>341</v>
      </c>
      <c r="C1218" s="216" t="s">
        <v>1060</v>
      </c>
      <c r="D1218" s="219" t="s">
        <v>1059</v>
      </c>
      <c r="E1218" s="218"/>
      <c r="F1218" s="217"/>
      <c r="G1218" s="216" t="s">
        <v>338</v>
      </c>
      <c r="H1218" s="215">
        <v>1</v>
      </c>
      <c r="I1218" s="214">
        <v>4.2</v>
      </c>
      <c r="J1218" s="213">
        <v>4.2</v>
      </c>
    </row>
    <row r="1219" spans="1:10" ht="22.8" customHeight="1" x14ac:dyDescent="0.3">
      <c r="A1219" s="220" t="s">
        <v>342</v>
      </c>
      <c r="B1219" s="216" t="s">
        <v>341</v>
      </c>
      <c r="C1219" s="216" t="s">
        <v>1058</v>
      </c>
      <c r="D1219" s="219" t="s">
        <v>1057</v>
      </c>
      <c r="E1219" s="218"/>
      <c r="F1219" s="217"/>
      <c r="G1219" s="216" t="s">
        <v>338</v>
      </c>
      <c r="H1219" s="215">
        <v>1</v>
      </c>
      <c r="I1219" s="214">
        <v>0.97</v>
      </c>
      <c r="J1219" s="213">
        <v>0.97</v>
      </c>
    </row>
    <row r="1220" spans="1:10" ht="22.8" customHeight="1" x14ac:dyDescent="0.3">
      <c r="A1220" s="220" t="s">
        <v>342</v>
      </c>
      <c r="B1220" s="216" t="s">
        <v>341</v>
      </c>
      <c r="C1220" s="216" t="s">
        <v>1069</v>
      </c>
      <c r="D1220" s="219" t="s">
        <v>1068</v>
      </c>
      <c r="E1220" s="218"/>
      <c r="F1220" s="217"/>
      <c r="G1220" s="216" t="s">
        <v>338</v>
      </c>
      <c r="H1220" s="215">
        <v>1</v>
      </c>
      <c r="I1220" s="214">
        <v>4.59</v>
      </c>
      <c r="J1220" s="213">
        <v>4.59</v>
      </c>
    </row>
    <row r="1221" spans="1:10" ht="22.8" customHeight="1" x14ac:dyDescent="0.3">
      <c r="A1221" s="220" t="s">
        <v>342</v>
      </c>
      <c r="B1221" s="216" t="s">
        <v>341</v>
      </c>
      <c r="C1221" s="216" t="s">
        <v>1065</v>
      </c>
      <c r="D1221" s="219" t="s">
        <v>1064</v>
      </c>
      <c r="E1221" s="218"/>
      <c r="F1221" s="217"/>
      <c r="G1221" s="216" t="s">
        <v>338</v>
      </c>
      <c r="H1221" s="215">
        <v>1</v>
      </c>
      <c r="I1221" s="214">
        <v>9.44</v>
      </c>
      <c r="J1221" s="213">
        <v>9.44</v>
      </c>
    </row>
    <row r="1222" spans="1:10" ht="14.25" customHeight="1" x14ac:dyDescent="0.3">
      <c r="A1222" s="212" t="s">
        <v>337</v>
      </c>
      <c r="B1222" s="211"/>
      <c r="C1222" s="211"/>
      <c r="D1222" s="211"/>
      <c r="E1222" s="210"/>
      <c r="F1222" s="209">
        <v>0</v>
      </c>
      <c r="G1222" s="212" t="s">
        <v>336</v>
      </c>
      <c r="H1222" s="211"/>
      <c r="I1222" s="210"/>
      <c r="J1222" s="209">
        <v>19.2</v>
      </c>
    </row>
    <row r="1223" spans="1:10" ht="14.25" customHeight="1" x14ac:dyDescent="0.3">
      <c r="A1223" s="212" t="s">
        <v>335</v>
      </c>
      <c r="B1223" s="211"/>
      <c r="C1223" s="211"/>
      <c r="D1223" s="211"/>
      <c r="E1223" s="210"/>
      <c r="F1223" s="209">
        <v>0</v>
      </c>
      <c r="G1223" s="212" t="s">
        <v>334</v>
      </c>
      <c r="H1223" s="211"/>
      <c r="I1223" s="210"/>
      <c r="J1223" s="209">
        <v>4.3099999999999996</v>
      </c>
    </row>
    <row r="1224" spans="1:10" ht="14.25" customHeight="1" x14ac:dyDescent="0.3">
      <c r="A1224" s="212" t="s">
        <v>333</v>
      </c>
      <c r="B1224" s="211"/>
      <c r="C1224" s="211"/>
      <c r="D1224" s="211"/>
      <c r="E1224" s="210"/>
      <c r="F1224" s="209">
        <v>0</v>
      </c>
      <c r="G1224" s="212" t="s">
        <v>332</v>
      </c>
      <c r="H1224" s="211"/>
      <c r="I1224" s="210"/>
      <c r="J1224" s="209">
        <v>23.51</v>
      </c>
    </row>
    <row r="1225" spans="1:10" ht="14.25" customHeight="1" x14ac:dyDescent="0.3">
      <c r="A1225" s="232" t="s">
        <v>342</v>
      </c>
      <c r="B1225" s="228" t="s">
        <v>341</v>
      </c>
      <c r="C1225" s="228" t="s">
        <v>1060</v>
      </c>
      <c r="D1225" s="231" t="s">
        <v>1059</v>
      </c>
      <c r="E1225" s="230"/>
      <c r="F1225" s="230"/>
      <c r="G1225" s="230"/>
      <c r="H1225" s="230"/>
      <c r="I1225" s="229"/>
      <c r="J1225" s="228" t="s">
        <v>338</v>
      </c>
    </row>
    <row r="1226" spans="1:10" ht="14.25" customHeight="1" x14ac:dyDescent="0.3">
      <c r="A1226" s="224" t="s">
        <v>54</v>
      </c>
      <c r="B1226" s="224" t="s">
        <v>55</v>
      </c>
      <c r="C1226" s="224" t="s">
        <v>9</v>
      </c>
      <c r="D1226" s="227" t="s">
        <v>10</v>
      </c>
      <c r="E1226" s="226"/>
      <c r="F1226" s="225"/>
      <c r="G1226" s="224" t="s">
        <v>353</v>
      </c>
      <c r="H1226" s="224" t="s">
        <v>352</v>
      </c>
      <c r="I1226" s="223" t="s">
        <v>351</v>
      </c>
      <c r="J1226" s="222" t="s">
        <v>56</v>
      </c>
    </row>
    <row r="1227" spans="1:10" ht="22.8" customHeight="1" x14ac:dyDescent="0.3">
      <c r="A1227" s="216" t="s">
        <v>362</v>
      </c>
      <c r="B1227" s="216" t="s">
        <v>341</v>
      </c>
      <c r="C1227" s="216" t="s">
        <v>1067</v>
      </c>
      <c r="D1227" s="219" t="s">
        <v>1066</v>
      </c>
      <c r="E1227" s="218"/>
      <c r="F1227" s="217"/>
      <c r="G1227" s="216" t="s">
        <v>0</v>
      </c>
      <c r="H1227" s="215">
        <v>6.3999999999999997E-5</v>
      </c>
      <c r="I1227" s="214">
        <v>65568.13</v>
      </c>
      <c r="J1227" s="213">
        <v>4.2</v>
      </c>
    </row>
    <row r="1228" spans="1:10" ht="14.25" customHeight="1" x14ac:dyDescent="0.3">
      <c r="A1228" s="212" t="s">
        <v>337</v>
      </c>
      <c r="B1228" s="211"/>
      <c r="C1228" s="211"/>
      <c r="D1228" s="211"/>
      <c r="E1228" s="210"/>
      <c r="F1228" s="209">
        <v>0</v>
      </c>
      <c r="G1228" s="212" t="s">
        <v>336</v>
      </c>
      <c r="H1228" s="211"/>
      <c r="I1228" s="210"/>
      <c r="J1228" s="209">
        <v>4.2</v>
      </c>
    </row>
    <row r="1229" spans="1:10" ht="14.25" customHeight="1" x14ac:dyDescent="0.3">
      <c r="A1229" s="212" t="s">
        <v>335</v>
      </c>
      <c r="B1229" s="211"/>
      <c r="C1229" s="211"/>
      <c r="D1229" s="211"/>
      <c r="E1229" s="210"/>
      <c r="F1229" s="209">
        <v>0</v>
      </c>
      <c r="G1229" s="212" t="s">
        <v>334</v>
      </c>
      <c r="H1229" s="211"/>
      <c r="I1229" s="210"/>
      <c r="J1229" s="209">
        <v>0.94</v>
      </c>
    </row>
    <row r="1230" spans="1:10" ht="14.25" customHeight="1" x14ac:dyDescent="0.3">
      <c r="A1230" s="212" t="s">
        <v>333</v>
      </c>
      <c r="B1230" s="211"/>
      <c r="C1230" s="211"/>
      <c r="D1230" s="211"/>
      <c r="E1230" s="210"/>
      <c r="F1230" s="209">
        <v>0</v>
      </c>
      <c r="G1230" s="212" t="s">
        <v>332</v>
      </c>
      <c r="H1230" s="211"/>
      <c r="I1230" s="210"/>
      <c r="J1230" s="209">
        <v>5.14</v>
      </c>
    </row>
    <row r="1231" spans="1:10" ht="14.25" customHeight="1" x14ac:dyDescent="0.3">
      <c r="A1231" s="232" t="s">
        <v>342</v>
      </c>
      <c r="B1231" s="228" t="s">
        <v>341</v>
      </c>
      <c r="C1231" s="228" t="s">
        <v>1058</v>
      </c>
      <c r="D1231" s="231" t="s">
        <v>1057</v>
      </c>
      <c r="E1231" s="230"/>
      <c r="F1231" s="230"/>
      <c r="G1231" s="230"/>
      <c r="H1231" s="230"/>
      <c r="I1231" s="229"/>
      <c r="J1231" s="228" t="s">
        <v>338</v>
      </c>
    </row>
    <row r="1232" spans="1:10" ht="14.25" customHeight="1" x14ac:dyDescent="0.3">
      <c r="A1232" s="224" t="s">
        <v>54</v>
      </c>
      <c r="B1232" s="224" t="s">
        <v>55</v>
      </c>
      <c r="C1232" s="224" t="s">
        <v>9</v>
      </c>
      <c r="D1232" s="227" t="s">
        <v>10</v>
      </c>
      <c r="E1232" s="226"/>
      <c r="F1232" s="225"/>
      <c r="G1232" s="224" t="s">
        <v>353</v>
      </c>
      <c r="H1232" s="224" t="s">
        <v>352</v>
      </c>
      <c r="I1232" s="223" t="s">
        <v>351</v>
      </c>
      <c r="J1232" s="222" t="s">
        <v>56</v>
      </c>
    </row>
    <row r="1233" spans="1:10" ht="22.8" customHeight="1" x14ac:dyDescent="0.3">
      <c r="A1233" s="216" t="s">
        <v>362</v>
      </c>
      <c r="B1233" s="216" t="s">
        <v>341</v>
      </c>
      <c r="C1233" s="216" t="s">
        <v>1067</v>
      </c>
      <c r="D1233" s="219" t="s">
        <v>1066</v>
      </c>
      <c r="E1233" s="218"/>
      <c r="F1233" s="217"/>
      <c r="G1233" s="216" t="s">
        <v>0</v>
      </c>
      <c r="H1233" s="215">
        <v>1.4800000000000001E-5</v>
      </c>
      <c r="I1233" s="214">
        <v>65568.13</v>
      </c>
      <c r="J1233" s="213">
        <v>0.97</v>
      </c>
    </row>
    <row r="1234" spans="1:10" ht="14.25" customHeight="1" x14ac:dyDescent="0.3">
      <c r="A1234" s="212" t="s">
        <v>337</v>
      </c>
      <c r="B1234" s="211"/>
      <c r="C1234" s="211"/>
      <c r="D1234" s="211"/>
      <c r="E1234" s="210"/>
      <c r="F1234" s="209">
        <v>0</v>
      </c>
      <c r="G1234" s="212" t="s">
        <v>336</v>
      </c>
      <c r="H1234" s="211"/>
      <c r="I1234" s="210"/>
      <c r="J1234" s="209">
        <v>0.97</v>
      </c>
    </row>
    <row r="1235" spans="1:10" ht="14.25" customHeight="1" x14ac:dyDescent="0.3">
      <c r="A1235" s="212" t="s">
        <v>335</v>
      </c>
      <c r="B1235" s="211"/>
      <c r="C1235" s="211"/>
      <c r="D1235" s="211"/>
      <c r="E1235" s="210"/>
      <c r="F1235" s="209">
        <v>0</v>
      </c>
      <c r="G1235" s="212" t="s">
        <v>334</v>
      </c>
      <c r="H1235" s="211"/>
      <c r="I1235" s="210"/>
      <c r="J1235" s="209">
        <v>0.22</v>
      </c>
    </row>
    <row r="1236" spans="1:10" ht="14.25" customHeight="1" x14ac:dyDescent="0.3">
      <c r="A1236" s="212" t="s">
        <v>333</v>
      </c>
      <c r="B1236" s="211"/>
      <c r="C1236" s="211"/>
      <c r="D1236" s="211"/>
      <c r="E1236" s="210"/>
      <c r="F1236" s="209">
        <v>0</v>
      </c>
      <c r="G1236" s="212" t="s">
        <v>332</v>
      </c>
      <c r="H1236" s="211"/>
      <c r="I1236" s="210"/>
      <c r="J1236" s="209">
        <v>1.19</v>
      </c>
    </row>
    <row r="1237" spans="1:10" ht="14.25" customHeight="1" x14ac:dyDescent="0.3">
      <c r="A1237" s="232" t="s">
        <v>342</v>
      </c>
      <c r="B1237" s="228" t="s">
        <v>341</v>
      </c>
      <c r="C1237" s="228" t="s">
        <v>1069</v>
      </c>
      <c r="D1237" s="231" t="s">
        <v>1068</v>
      </c>
      <c r="E1237" s="230"/>
      <c r="F1237" s="230"/>
      <c r="G1237" s="230"/>
      <c r="H1237" s="230"/>
      <c r="I1237" s="229"/>
      <c r="J1237" s="228" t="s">
        <v>338</v>
      </c>
    </row>
    <row r="1238" spans="1:10" ht="14.25" customHeight="1" x14ac:dyDescent="0.3">
      <c r="A1238" s="224" t="s">
        <v>54</v>
      </c>
      <c r="B1238" s="224" t="s">
        <v>55</v>
      </c>
      <c r="C1238" s="224" t="s">
        <v>9</v>
      </c>
      <c r="D1238" s="227" t="s">
        <v>10</v>
      </c>
      <c r="E1238" s="226"/>
      <c r="F1238" s="225"/>
      <c r="G1238" s="224" t="s">
        <v>353</v>
      </c>
      <c r="H1238" s="224" t="s">
        <v>352</v>
      </c>
      <c r="I1238" s="223" t="s">
        <v>351</v>
      </c>
      <c r="J1238" s="222" t="s">
        <v>56</v>
      </c>
    </row>
    <row r="1239" spans="1:10" ht="22.8" customHeight="1" x14ac:dyDescent="0.3">
      <c r="A1239" s="216" t="s">
        <v>362</v>
      </c>
      <c r="B1239" s="216" t="s">
        <v>341</v>
      </c>
      <c r="C1239" s="216" t="s">
        <v>1067</v>
      </c>
      <c r="D1239" s="219" t="s">
        <v>1066</v>
      </c>
      <c r="E1239" s="218"/>
      <c r="F1239" s="217"/>
      <c r="G1239" s="216" t="s">
        <v>0</v>
      </c>
      <c r="H1239" s="215">
        <v>6.9999999999999994E-5</v>
      </c>
      <c r="I1239" s="214">
        <v>65568.13</v>
      </c>
      <c r="J1239" s="213">
        <v>4.59</v>
      </c>
    </row>
    <row r="1240" spans="1:10" ht="14.25" customHeight="1" x14ac:dyDescent="0.3">
      <c r="A1240" s="212" t="s">
        <v>337</v>
      </c>
      <c r="B1240" s="211"/>
      <c r="C1240" s="211"/>
      <c r="D1240" s="211"/>
      <c r="E1240" s="210"/>
      <c r="F1240" s="209">
        <v>0</v>
      </c>
      <c r="G1240" s="212" t="s">
        <v>336</v>
      </c>
      <c r="H1240" s="211"/>
      <c r="I1240" s="210"/>
      <c r="J1240" s="209">
        <v>4.59</v>
      </c>
    </row>
    <row r="1241" spans="1:10" ht="14.25" customHeight="1" x14ac:dyDescent="0.3">
      <c r="A1241" s="212" t="s">
        <v>335</v>
      </c>
      <c r="B1241" s="211"/>
      <c r="C1241" s="211"/>
      <c r="D1241" s="211"/>
      <c r="E1241" s="210"/>
      <c r="F1241" s="209">
        <v>0</v>
      </c>
      <c r="G1241" s="212" t="s">
        <v>334</v>
      </c>
      <c r="H1241" s="211"/>
      <c r="I1241" s="210"/>
      <c r="J1241" s="209">
        <v>1.03</v>
      </c>
    </row>
    <row r="1242" spans="1:10" ht="14.25" customHeight="1" x14ac:dyDescent="0.3">
      <c r="A1242" s="212" t="s">
        <v>333</v>
      </c>
      <c r="B1242" s="211"/>
      <c r="C1242" s="211"/>
      <c r="D1242" s="211"/>
      <c r="E1242" s="210"/>
      <c r="F1242" s="209">
        <v>0</v>
      </c>
      <c r="G1242" s="212" t="s">
        <v>332</v>
      </c>
      <c r="H1242" s="211"/>
      <c r="I1242" s="210"/>
      <c r="J1242" s="209">
        <v>5.62</v>
      </c>
    </row>
    <row r="1243" spans="1:10" ht="22.8" customHeight="1" x14ac:dyDescent="0.3">
      <c r="A1243" s="232" t="s">
        <v>342</v>
      </c>
      <c r="B1243" s="228" t="s">
        <v>341</v>
      </c>
      <c r="C1243" s="228" t="s">
        <v>1065</v>
      </c>
      <c r="D1243" s="231" t="s">
        <v>1064</v>
      </c>
      <c r="E1243" s="230"/>
      <c r="F1243" s="230"/>
      <c r="G1243" s="230"/>
      <c r="H1243" s="230"/>
      <c r="I1243" s="229"/>
      <c r="J1243" s="228" t="s">
        <v>338</v>
      </c>
    </row>
    <row r="1244" spans="1:10" ht="14.25" customHeight="1" x14ac:dyDescent="0.3">
      <c r="A1244" s="224" t="s">
        <v>54</v>
      </c>
      <c r="B1244" s="224" t="s">
        <v>55</v>
      </c>
      <c r="C1244" s="224" t="s">
        <v>9</v>
      </c>
      <c r="D1244" s="227" t="s">
        <v>10</v>
      </c>
      <c r="E1244" s="226"/>
      <c r="F1244" s="225"/>
      <c r="G1244" s="224" t="s">
        <v>353</v>
      </c>
      <c r="H1244" s="224" t="s">
        <v>352</v>
      </c>
      <c r="I1244" s="223" t="s">
        <v>351</v>
      </c>
      <c r="J1244" s="222" t="s">
        <v>56</v>
      </c>
    </row>
    <row r="1245" spans="1:10" ht="14.25" customHeight="1" x14ac:dyDescent="0.3">
      <c r="A1245" s="216" t="s">
        <v>346</v>
      </c>
      <c r="B1245" s="216" t="s">
        <v>341</v>
      </c>
      <c r="C1245" s="216" t="s">
        <v>642</v>
      </c>
      <c r="D1245" s="219" t="s">
        <v>641</v>
      </c>
      <c r="E1245" s="218"/>
      <c r="F1245" s="217"/>
      <c r="G1245" s="216" t="s">
        <v>489</v>
      </c>
      <c r="H1245" s="215">
        <v>1.55</v>
      </c>
      <c r="I1245" s="214">
        <v>6.09</v>
      </c>
      <c r="J1245" s="213">
        <v>9.44</v>
      </c>
    </row>
    <row r="1246" spans="1:10" ht="25.2" customHeight="1" x14ac:dyDescent="0.3"/>
    <row r="1247" spans="1:10" ht="11.25" customHeight="1" x14ac:dyDescent="0.3">
      <c r="A1247" s="208" t="s">
        <v>331</v>
      </c>
      <c r="B1247" s="208"/>
      <c r="C1247" s="208"/>
      <c r="D1247" s="208"/>
      <c r="E1247" s="208"/>
      <c r="F1247" s="208"/>
      <c r="G1247" s="208"/>
      <c r="H1247" s="208"/>
      <c r="I1247" s="208"/>
      <c r="J1247" s="208"/>
    </row>
    <row r="1248" spans="1:10" ht="11.25" customHeight="1" x14ac:dyDescent="0.3">
      <c r="A1248" s="208" t="s">
        <v>330</v>
      </c>
      <c r="B1248" s="208"/>
      <c r="C1248" s="208"/>
      <c r="D1248" s="208"/>
      <c r="E1248" s="208"/>
      <c r="F1248" s="208"/>
      <c r="G1248" s="208"/>
      <c r="H1248" s="208"/>
      <c r="I1248" s="208"/>
      <c r="J1248" s="208"/>
    </row>
    <row r="1249" spans="1:10" ht="11.25" customHeight="1" x14ac:dyDescent="0.3">
      <c r="A1249" s="208" t="s">
        <v>329</v>
      </c>
      <c r="B1249" s="208"/>
      <c r="C1249" s="208"/>
      <c r="D1249" s="208"/>
      <c r="E1249" s="208"/>
      <c r="F1249" s="208"/>
      <c r="G1249" s="208"/>
      <c r="H1249" s="208"/>
      <c r="I1249" s="208"/>
      <c r="J1249" s="208"/>
    </row>
    <row r="1250" spans="1:10" ht="70.95" customHeight="1" x14ac:dyDescent="0.3"/>
    <row r="1251" spans="1:10" ht="14.25" customHeight="1" x14ac:dyDescent="0.3">
      <c r="A1251" s="256" t="s">
        <v>395</v>
      </c>
      <c r="B1251" s="255"/>
      <c r="C1251" s="255"/>
      <c r="D1251" s="255"/>
      <c r="E1251" s="255"/>
      <c r="F1251" s="255"/>
      <c r="G1251" s="255"/>
      <c r="H1251" s="255"/>
      <c r="I1251" s="255"/>
      <c r="J1251" s="254"/>
    </row>
    <row r="1252" spans="1:10" ht="14.25" customHeight="1" x14ac:dyDescent="0.3">
      <c r="A1252" s="253" t="s">
        <v>394</v>
      </c>
      <c r="B1252" s="251" t="s">
        <v>57</v>
      </c>
      <c r="C1252" s="250"/>
      <c r="D1252" s="250"/>
      <c r="E1252" s="250"/>
      <c r="F1252" s="250"/>
      <c r="G1252" s="250"/>
      <c r="H1252" s="249"/>
      <c r="I1252" s="233" t="s">
        <v>393</v>
      </c>
      <c r="J1252" s="216" t="s">
        <v>1063</v>
      </c>
    </row>
    <row r="1253" spans="1:10" ht="14.25" customHeight="1" x14ac:dyDescent="0.3">
      <c r="A1253" s="253" t="s">
        <v>61</v>
      </c>
      <c r="B1253" s="251" t="s">
        <v>65</v>
      </c>
      <c r="C1253" s="250"/>
      <c r="D1253" s="250"/>
      <c r="E1253" s="250"/>
      <c r="F1253" s="250"/>
      <c r="G1253" s="250"/>
      <c r="H1253" s="249"/>
      <c r="I1253" s="233" t="s">
        <v>391</v>
      </c>
      <c r="J1253" s="216" t="s">
        <v>390</v>
      </c>
    </row>
    <row r="1254" spans="1:10" ht="14.25" customHeight="1" x14ac:dyDescent="0.3">
      <c r="A1254" s="252" t="s">
        <v>389</v>
      </c>
      <c r="B1254" s="251" t="s">
        <v>209</v>
      </c>
      <c r="C1254" s="250"/>
      <c r="D1254" s="250"/>
      <c r="E1254" s="250"/>
      <c r="F1254" s="250"/>
      <c r="G1254" s="250"/>
      <c r="H1254" s="249"/>
      <c r="I1254" s="240" t="s">
        <v>388</v>
      </c>
      <c r="J1254" s="239"/>
    </row>
    <row r="1255" spans="1:10" ht="14.25" customHeight="1" x14ac:dyDescent="0.3">
      <c r="A1255" s="248" t="s">
        <v>387</v>
      </c>
      <c r="B1255" s="247" t="s">
        <v>386</v>
      </c>
      <c r="C1255" s="246"/>
      <c r="D1255" s="246"/>
      <c r="E1255" s="246"/>
      <c r="F1255" s="246"/>
      <c r="G1255" s="246"/>
      <c r="H1255" s="245"/>
      <c r="I1255" s="233" t="s">
        <v>385</v>
      </c>
      <c r="J1255" s="216" t="s">
        <v>384</v>
      </c>
    </row>
    <row r="1256" spans="1:10" ht="14.25" customHeight="1" x14ac:dyDescent="0.3">
      <c r="A1256" s="238"/>
      <c r="B1256" s="243"/>
      <c r="C1256" s="242"/>
      <c r="D1256" s="242"/>
      <c r="E1256" s="242"/>
      <c r="F1256" s="242"/>
      <c r="G1256" s="242"/>
      <c r="H1256" s="241"/>
      <c r="I1256" s="244" t="s">
        <v>383</v>
      </c>
      <c r="J1256" s="216" t="s">
        <v>382</v>
      </c>
    </row>
    <row r="1257" spans="1:10" ht="14.25" customHeight="1" x14ac:dyDescent="0.3">
      <c r="A1257" s="238"/>
      <c r="B1257" s="243"/>
      <c r="C1257" s="242"/>
      <c r="D1257" s="242"/>
      <c r="E1257" s="242"/>
      <c r="F1257" s="242"/>
      <c r="G1257" s="242"/>
      <c r="H1257" s="241"/>
      <c r="I1257" s="240" t="s">
        <v>7</v>
      </c>
      <c r="J1257" s="239"/>
    </row>
    <row r="1258" spans="1:10" ht="14.25" customHeight="1" x14ac:dyDescent="0.3">
      <c r="A1258" s="238"/>
      <c r="B1258" s="237"/>
      <c r="C1258" s="236"/>
      <c r="D1258" s="236"/>
      <c r="E1258" s="236"/>
      <c r="F1258" s="236"/>
      <c r="G1258" s="236"/>
      <c r="H1258" s="235"/>
      <c r="I1258" s="233" t="s">
        <v>381</v>
      </c>
      <c r="J1258" s="216" t="s">
        <v>380</v>
      </c>
    </row>
    <row r="1259" spans="1:10" ht="14.25" customHeight="1" x14ac:dyDescent="0.3">
      <c r="A1259" s="234"/>
      <c r="B1259" s="219" t="s">
        <v>378</v>
      </c>
      <c r="C1259" s="218"/>
      <c r="D1259" s="217"/>
      <c r="E1259" s="219" t="s">
        <v>320</v>
      </c>
      <c r="F1259" s="218"/>
      <c r="G1259" s="218"/>
      <c r="H1259" s="217"/>
      <c r="I1259" s="233" t="s">
        <v>379</v>
      </c>
      <c r="J1259" s="216" t="s">
        <v>378</v>
      </c>
    </row>
    <row r="1260" spans="1:10" ht="14.25" customHeight="1" x14ac:dyDescent="0.3">
      <c r="A1260" s="233" t="s">
        <v>377</v>
      </c>
      <c r="B1260" s="219" t="s">
        <v>376</v>
      </c>
      <c r="C1260" s="218"/>
      <c r="D1260" s="218"/>
      <c r="E1260" s="218"/>
      <c r="F1260" s="218"/>
      <c r="G1260" s="218"/>
      <c r="H1260" s="218"/>
      <c r="I1260" s="218"/>
      <c r="J1260" s="217"/>
    </row>
    <row r="1261" spans="1:10" ht="14.25" customHeight="1" x14ac:dyDescent="0.3">
      <c r="A1261" s="212" t="s">
        <v>337</v>
      </c>
      <c r="B1261" s="211"/>
      <c r="C1261" s="211"/>
      <c r="D1261" s="211"/>
      <c r="E1261" s="210"/>
      <c r="F1261" s="209">
        <v>0</v>
      </c>
      <c r="G1261" s="212" t="s">
        <v>336</v>
      </c>
      <c r="H1261" s="211"/>
      <c r="I1261" s="210"/>
      <c r="J1261" s="209">
        <v>9.44</v>
      </c>
    </row>
    <row r="1262" spans="1:10" ht="14.25" customHeight="1" x14ac:dyDescent="0.3">
      <c r="A1262" s="212" t="s">
        <v>335</v>
      </c>
      <c r="B1262" s="211"/>
      <c r="C1262" s="211"/>
      <c r="D1262" s="211"/>
      <c r="E1262" s="210"/>
      <c r="F1262" s="209">
        <v>0</v>
      </c>
      <c r="G1262" s="212" t="s">
        <v>334</v>
      </c>
      <c r="H1262" s="211"/>
      <c r="I1262" s="210"/>
      <c r="J1262" s="209">
        <v>2.12</v>
      </c>
    </row>
    <row r="1263" spans="1:10" ht="14.25" customHeight="1" x14ac:dyDescent="0.3">
      <c r="A1263" s="212" t="s">
        <v>333</v>
      </c>
      <c r="B1263" s="211"/>
      <c r="C1263" s="211"/>
      <c r="D1263" s="211"/>
      <c r="E1263" s="210"/>
      <c r="F1263" s="209">
        <v>0</v>
      </c>
      <c r="G1263" s="212" t="s">
        <v>332</v>
      </c>
      <c r="H1263" s="211"/>
      <c r="I1263" s="210"/>
      <c r="J1263" s="209">
        <v>11.56</v>
      </c>
    </row>
    <row r="1264" spans="1:10" ht="14.25" customHeight="1" x14ac:dyDescent="0.3">
      <c r="A1264" s="232" t="s">
        <v>342</v>
      </c>
      <c r="B1264" s="228" t="s">
        <v>341</v>
      </c>
      <c r="C1264" s="228" t="s">
        <v>1062</v>
      </c>
      <c r="D1264" s="231" t="s">
        <v>1061</v>
      </c>
      <c r="E1264" s="230"/>
      <c r="F1264" s="230"/>
      <c r="G1264" s="230"/>
      <c r="H1264" s="230"/>
      <c r="I1264" s="229"/>
      <c r="J1264" s="228" t="s">
        <v>439</v>
      </c>
    </row>
    <row r="1265" spans="1:10" ht="14.25" customHeight="1" x14ac:dyDescent="0.3">
      <c r="A1265" s="224" t="s">
        <v>54</v>
      </c>
      <c r="B1265" s="224" t="s">
        <v>55</v>
      </c>
      <c r="C1265" s="224" t="s">
        <v>9</v>
      </c>
      <c r="D1265" s="227" t="s">
        <v>10</v>
      </c>
      <c r="E1265" s="226"/>
      <c r="F1265" s="225"/>
      <c r="G1265" s="224" t="s">
        <v>353</v>
      </c>
      <c r="H1265" s="224" t="s">
        <v>352</v>
      </c>
      <c r="I1265" s="223" t="s">
        <v>351</v>
      </c>
      <c r="J1265" s="222" t="s">
        <v>56</v>
      </c>
    </row>
    <row r="1266" spans="1:10" ht="22.8" customHeight="1" x14ac:dyDescent="0.3">
      <c r="A1266" s="220" t="s">
        <v>342</v>
      </c>
      <c r="B1266" s="216" t="s">
        <v>341</v>
      </c>
      <c r="C1266" s="216" t="s">
        <v>1060</v>
      </c>
      <c r="D1266" s="219" t="s">
        <v>1059</v>
      </c>
      <c r="E1266" s="218"/>
      <c r="F1266" s="217"/>
      <c r="G1266" s="216" t="s">
        <v>338</v>
      </c>
      <c r="H1266" s="215">
        <v>1</v>
      </c>
      <c r="I1266" s="214">
        <v>4.2</v>
      </c>
      <c r="J1266" s="213">
        <v>4.2</v>
      </c>
    </row>
    <row r="1267" spans="1:10" ht="22.8" customHeight="1" x14ac:dyDescent="0.3">
      <c r="A1267" s="220" t="s">
        <v>342</v>
      </c>
      <c r="B1267" s="216" t="s">
        <v>341</v>
      </c>
      <c r="C1267" s="216" t="s">
        <v>1058</v>
      </c>
      <c r="D1267" s="219" t="s">
        <v>1057</v>
      </c>
      <c r="E1267" s="218"/>
      <c r="F1267" s="217"/>
      <c r="G1267" s="216" t="s">
        <v>338</v>
      </c>
      <c r="H1267" s="215">
        <v>1</v>
      </c>
      <c r="I1267" s="214">
        <v>0.97</v>
      </c>
      <c r="J1267" s="213">
        <v>0.97</v>
      </c>
    </row>
    <row r="1268" spans="1:10" ht="14.25" customHeight="1" x14ac:dyDescent="0.3">
      <c r="A1268" s="212" t="s">
        <v>337</v>
      </c>
      <c r="B1268" s="211"/>
      <c r="C1268" s="211"/>
      <c r="D1268" s="211"/>
      <c r="E1268" s="210"/>
      <c r="F1268" s="209">
        <v>0</v>
      </c>
      <c r="G1268" s="212" t="s">
        <v>336</v>
      </c>
      <c r="H1268" s="211"/>
      <c r="I1268" s="210"/>
      <c r="J1268" s="209">
        <v>5.17</v>
      </c>
    </row>
    <row r="1269" spans="1:10" ht="14.25" customHeight="1" x14ac:dyDescent="0.3">
      <c r="A1269" s="212" t="s">
        <v>335</v>
      </c>
      <c r="B1269" s="211"/>
      <c r="C1269" s="211"/>
      <c r="D1269" s="211"/>
      <c r="E1269" s="210"/>
      <c r="F1269" s="209">
        <v>0</v>
      </c>
      <c r="G1269" s="212" t="s">
        <v>334</v>
      </c>
      <c r="H1269" s="211"/>
      <c r="I1269" s="210"/>
      <c r="J1269" s="209">
        <v>1.1599999999999999</v>
      </c>
    </row>
    <row r="1270" spans="1:10" ht="14.25" customHeight="1" x14ac:dyDescent="0.3">
      <c r="A1270" s="212" t="s">
        <v>333</v>
      </c>
      <c r="B1270" s="211"/>
      <c r="C1270" s="211"/>
      <c r="D1270" s="211"/>
      <c r="E1270" s="210"/>
      <c r="F1270" s="209">
        <v>0</v>
      </c>
      <c r="G1270" s="212" t="s">
        <v>332</v>
      </c>
      <c r="H1270" s="211"/>
      <c r="I1270" s="210"/>
      <c r="J1270" s="209">
        <v>6.33</v>
      </c>
    </row>
    <row r="1271" spans="1:10" ht="14.25" customHeight="1" x14ac:dyDescent="0.3">
      <c r="A1271" s="232" t="s">
        <v>342</v>
      </c>
      <c r="B1271" s="228" t="s">
        <v>341</v>
      </c>
      <c r="C1271" s="228" t="s">
        <v>689</v>
      </c>
      <c r="D1271" s="231" t="s">
        <v>688</v>
      </c>
      <c r="E1271" s="230"/>
      <c r="F1271" s="230"/>
      <c r="G1271" s="230"/>
      <c r="H1271" s="230"/>
      <c r="I1271" s="229"/>
      <c r="J1271" s="228" t="s">
        <v>338</v>
      </c>
    </row>
    <row r="1272" spans="1:10" ht="14.25" customHeight="1" x14ac:dyDescent="0.3">
      <c r="A1272" s="224" t="s">
        <v>54</v>
      </c>
      <c r="B1272" s="224" t="s">
        <v>55</v>
      </c>
      <c r="C1272" s="224" t="s">
        <v>9</v>
      </c>
      <c r="D1272" s="227" t="s">
        <v>10</v>
      </c>
      <c r="E1272" s="226"/>
      <c r="F1272" s="225"/>
      <c r="G1272" s="224" t="s">
        <v>353</v>
      </c>
      <c r="H1272" s="224" t="s">
        <v>352</v>
      </c>
      <c r="I1272" s="223" t="s">
        <v>351</v>
      </c>
      <c r="J1272" s="222" t="s">
        <v>56</v>
      </c>
    </row>
    <row r="1273" spans="1:10" ht="14.25" customHeight="1" x14ac:dyDescent="0.3">
      <c r="A1273" s="216" t="s">
        <v>412</v>
      </c>
      <c r="B1273" s="216" t="s">
        <v>341</v>
      </c>
      <c r="C1273" s="216" t="s">
        <v>1049</v>
      </c>
      <c r="D1273" s="219" t="s">
        <v>1048</v>
      </c>
      <c r="E1273" s="218"/>
      <c r="F1273" s="217"/>
      <c r="G1273" s="216" t="s">
        <v>338</v>
      </c>
      <c r="H1273" s="215">
        <v>1</v>
      </c>
      <c r="I1273" s="214">
        <v>14.18</v>
      </c>
      <c r="J1273" s="213">
        <v>14.18</v>
      </c>
    </row>
    <row r="1274" spans="1:10" ht="22.8" customHeight="1" x14ac:dyDescent="0.3">
      <c r="A1274" s="220" t="s">
        <v>342</v>
      </c>
      <c r="B1274" s="216" t="s">
        <v>341</v>
      </c>
      <c r="C1274" s="216" t="s">
        <v>1051</v>
      </c>
      <c r="D1274" s="219" t="s">
        <v>1050</v>
      </c>
      <c r="E1274" s="218"/>
      <c r="F1274" s="217"/>
      <c r="G1274" s="216" t="s">
        <v>338</v>
      </c>
      <c r="H1274" s="215">
        <v>1</v>
      </c>
      <c r="I1274" s="214">
        <v>0.19</v>
      </c>
      <c r="J1274" s="213">
        <v>0.19</v>
      </c>
    </row>
    <row r="1275" spans="1:10" ht="14.25" customHeight="1" x14ac:dyDescent="0.3">
      <c r="A1275" s="220" t="s">
        <v>342</v>
      </c>
      <c r="B1275" s="216" t="s">
        <v>341</v>
      </c>
      <c r="C1275" s="216" t="s">
        <v>1056</v>
      </c>
      <c r="D1275" s="219" t="s">
        <v>538</v>
      </c>
      <c r="E1275" s="218"/>
      <c r="F1275" s="217"/>
      <c r="G1275" s="216" t="s">
        <v>338</v>
      </c>
      <c r="H1275" s="215">
        <v>1</v>
      </c>
      <c r="I1275" s="214">
        <v>7.79</v>
      </c>
      <c r="J1275" s="213">
        <v>7.79</v>
      </c>
    </row>
    <row r="1276" spans="1:10" ht="14.25" customHeight="1" x14ac:dyDescent="0.3">
      <c r="A1276" s="212" t="s">
        <v>337</v>
      </c>
      <c r="B1276" s="211"/>
      <c r="C1276" s="211"/>
      <c r="D1276" s="211"/>
      <c r="E1276" s="210"/>
      <c r="F1276" s="209">
        <v>6.7</v>
      </c>
      <c r="G1276" s="212" t="s">
        <v>336</v>
      </c>
      <c r="H1276" s="211"/>
      <c r="I1276" s="210"/>
      <c r="J1276" s="209">
        <v>22.16</v>
      </c>
    </row>
    <row r="1277" spans="1:10" ht="14.25" customHeight="1" x14ac:dyDescent="0.3">
      <c r="A1277" s="212" t="s">
        <v>335</v>
      </c>
      <c r="B1277" s="211"/>
      <c r="C1277" s="211"/>
      <c r="D1277" s="211"/>
      <c r="E1277" s="210"/>
      <c r="F1277" s="209">
        <v>7.48</v>
      </c>
      <c r="G1277" s="212" t="s">
        <v>334</v>
      </c>
      <c r="H1277" s="211"/>
      <c r="I1277" s="210"/>
      <c r="J1277" s="209">
        <v>4.9800000000000004</v>
      </c>
    </row>
    <row r="1278" spans="1:10" ht="14.25" customHeight="1" x14ac:dyDescent="0.3">
      <c r="A1278" s="212" t="s">
        <v>333</v>
      </c>
      <c r="B1278" s="211"/>
      <c r="C1278" s="211"/>
      <c r="D1278" s="211"/>
      <c r="E1278" s="210"/>
      <c r="F1278" s="209">
        <v>22.16</v>
      </c>
      <c r="G1278" s="212" t="s">
        <v>332</v>
      </c>
      <c r="H1278" s="211"/>
      <c r="I1278" s="210"/>
      <c r="J1278" s="209">
        <v>27.14</v>
      </c>
    </row>
    <row r="1279" spans="1:10" ht="14.25" customHeight="1" x14ac:dyDescent="0.3">
      <c r="A1279" s="232" t="s">
        <v>342</v>
      </c>
      <c r="B1279" s="228" t="s">
        <v>341</v>
      </c>
      <c r="C1279" s="228" t="s">
        <v>1056</v>
      </c>
      <c r="D1279" s="231" t="s">
        <v>538</v>
      </c>
      <c r="E1279" s="230"/>
      <c r="F1279" s="230"/>
      <c r="G1279" s="230"/>
      <c r="H1279" s="230"/>
      <c r="I1279" s="229"/>
      <c r="J1279" s="228" t="s">
        <v>338</v>
      </c>
    </row>
    <row r="1280" spans="1:10" ht="14.25" customHeight="1" x14ac:dyDescent="0.3">
      <c r="A1280" s="224" t="s">
        <v>54</v>
      </c>
      <c r="B1280" s="224" t="s">
        <v>55</v>
      </c>
      <c r="C1280" s="224" t="s">
        <v>9</v>
      </c>
      <c r="D1280" s="227" t="s">
        <v>10</v>
      </c>
      <c r="E1280" s="226"/>
      <c r="F1280" s="225"/>
      <c r="G1280" s="224" t="s">
        <v>353</v>
      </c>
      <c r="H1280" s="224" t="s">
        <v>352</v>
      </c>
      <c r="I1280" s="223" t="s">
        <v>351</v>
      </c>
      <c r="J1280" s="222" t="s">
        <v>56</v>
      </c>
    </row>
    <row r="1281" spans="1:10" ht="14.25" customHeight="1" x14ac:dyDescent="0.3">
      <c r="A1281" s="216" t="s">
        <v>346</v>
      </c>
      <c r="B1281" s="216" t="s">
        <v>341</v>
      </c>
      <c r="C1281" s="216" t="s">
        <v>537</v>
      </c>
      <c r="D1281" s="219" t="s">
        <v>425</v>
      </c>
      <c r="E1281" s="218"/>
      <c r="F1281" s="217"/>
      <c r="G1281" s="216" t="s">
        <v>338</v>
      </c>
      <c r="H1281" s="215">
        <v>1</v>
      </c>
      <c r="I1281" s="214">
        <v>3.47</v>
      </c>
      <c r="J1281" s="213">
        <v>3.47</v>
      </c>
    </row>
    <row r="1282" spans="1:10" ht="14.25" customHeight="1" x14ac:dyDescent="0.3">
      <c r="A1282" s="216" t="s">
        <v>346</v>
      </c>
      <c r="B1282" s="216" t="s">
        <v>341</v>
      </c>
      <c r="C1282" s="216" t="s">
        <v>536</v>
      </c>
      <c r="D1282" s="219" t="s">
        <v>423</v>
      </c>
      <c r="E1282" s="218"/>
      <c r="F1282" s="217"/>
      <c r="G1282" s="216" t="s">
        <v>338</v>
      </c>
      <c r="H1282" s="215">
        <v>1</v>
      </c>
      <c r="I1282" s="214">
        <v>1</v>
      </c>
      <c r="J1282" s="213">
        <v>1</v>
      </c>
    </row>
    <row r="1283" spans="1:10" ht="14.25" customHeight="1" x14ac:dyDescent="0.3">
      <c r="A1283" s="216" t="s">
        <v>346</v>
      </c>
      <c r="B1283" s="216" t="s">
        <v>341</v>
      </c>
      <c r="C1283" s="216" t="s">
        <v>535</v>
      </c>
      <c r="D1283" s="219" t="s">
        <v>534</v>
      </c>
      <c r="E1283" s="218"/>
      <c r="F1283" s="217"/>
      <c r="G1283" s="216" t="s">
        <v>338</v>
      </c>
      <c r="H1283" s="215">
        <v>1</v>
      </c>
      <c r="I1283" s="214">
        <v>1.34</v>
      </c>
      <c r="J1283" s="213">
        <v>1.34</v>
      </c>
    </row>
    <row r="1284" spans="1:10" ht="14.25" customHeight="1" x14ac:dyDescent="0.3">
      <c r="A1284" s="216" t="s">
        <v>346</v>
      </c>
      <c r="B1284" s="216" t="s">
        <v>341</v>
      </c>
      <c r="C1284" s="216" t="s">
        <v>533</v>
      </c>
      <c r="D1284" s="219" t="s">
        <v>532</v>
      </c>
      <c r="E1284" s="218"/>
      <c r="F1284" s="217"/>
      <c r="G1284" s="216" t="s">
        <v>338</v>
      </c>
      <c r="H1284" s="215">
        <v>1</v>
      </c>
      <c r="I1284" s="214">
        <v>0.04</v>
      </c>
      <c r="J1284" s="213">
        <v>0.04</v>
      </c>
    </row>
    <row r="1285" spans="1:10" ht="14.25" customHeight="1" x14ac:dyDescent="0.3">
      <c r="A1285" s="216" t="s">
        <v>346</v>
      </c>
      <c r="B1285" s="216" t="s">
        <v>341</v>
      </c>
      <c r="C1285" s="216" t="s">
        <v>1055</v>
      </c>
      <c r="D1285" s="219" t="s">
        <v>1054</v>
      </c>
      <c r="E1285" s="218"/>
      <c r="F1285" s="217"/>
      <c r="G1285" s="216" t="s">
        <v>338</v>
      </c>
      <c r="H1285" s="215">
        <v>1</v>
      </c>
      <c r="I1285" s="214">
        <v>1.33</v>
      </c>
      <c r="J1285" s="213">
        <v>1.33</v>
      </c>
    </row>
    <row r="1286" spans="1:10" ht="22.8" customHeight="1" x14ac:dyDescent="0.3">
      <c r="A1286" s="216" t="s">
        <v>346</v>
      </c>
      <c r="B1286" s="216" t="s">
        <v>341</v>
      </c>
      <c r="C1286" s="216" t="s">
        <v>1053</v>
      </c>
      <c r="D1286" s="219" t="s">
        <v>1052</v>
      </c>
      <c r="E1286" s="218"/>
      <c r="F1286" s="217"/>
      <c r="G1286" s="216" t="s">
        <v>338</v>
      </c>
      <c r="H1286" s="215">
        <v>1</v>
      </c>
      <c r="I1286" s="214">
        <v>0.61</v>
      </c>
      <c r="J1286" s="213">
        <v>0.61</v>
      </c>
    </row>
    <row r="1287" spans="1:10" ht="14.25" customHeight="1" x14ac:dyDescent="0.3">
      <c r="A1287" s="212" t="s">
        <v>337</v>
      </c>
      <c r="B1287" s="211"/>
      <c r="C1287" s="211"/>
      <c r="D1287" s="211"/>
      <c r="E1287" s="210"/>
      <c r="F1287" s="209">
        <v>0</v>
      </c>
      <c r="G1287" s="212" t="s">
        <v>336</v>
      </c>
      <c r="H1287" s="211"/>
      <c r="I1287" s="210"/>
      <c r="J1287" s="209">
        <v>7.79</v>
      </c>
    </row>
    <row r="1288" spans="1:10" ht="14.25" customHeight="1" x14ac:dyDescent="0.3">
      <c r="A1288" s="212" t="s">
        <v>335</v>
      </c>
      <c r="B1288" s="211"/>
      <c r="C1288" s="211"/>
      <c r="D1288" s="211"/>
      <c r="E1288" s="210"/>
      <c r="F1288" s="209">
        <v>0</v>
      </c>
      <c r="G1288" s="212" t="s">
        <v>334</v>
      </c>
      <c r="H1288" s="211"/>
      <c r="I1288" s="210"/>
      <c r="J1288" s="209">
        <v>1.75</v>
      </c>
    </row>
    <row r="1289" spans="1:10" ht="14.25" customHeight="1" x14ac:dyDescent="0.3">
      <c r="A1289" s="212" t="s">
        <v>333</v>
      </c>
      <c r="B1289" s="211"/>
      <c r="C1289" s="211"/>
      <c r="D1289" s="211"/>
      <c r="E1289" s="210"/>
      <c r="F1289" s="209">
        <v>0</v>
      </c>
      <c r="G1289" s="212" t="s">
        <v>332</v>
      </c>
      <c r="H1289" s="211"/>
      <c r="I1289" s="210"/>
      <c r="J1289" s="209">
        <v>9.5399999999999991</v>
      </c>
    </row>
    <row r="1290" spans="1:10" ht="14.25" customHeight="1" x14ac:dyDescent="0.3">
      <c r="A1290" s="232" t="s">
        <v>342</v>
      </c>
      <c r="B1290" s="228" t="s">
        <v>341</v>
      </c>
      <c r="C1290" s="228" t="s">
        <v>1051</v>
      </c>
      <c r="D1290" s="231" t="s">
        <v>1050</v>
      </c>
      <c r="E1290" s="230"/>
      <c r="F1290" s="230"/>
      <c r="G1290" s="230"/>
      <c r="H1290" s="230"/>
      <c r="I1290" s="229"/>
      <c r="J1290" s="228" t="s">
        <v>338</v>
      </c>
    </row>
    <row r="1291" spans="1:10" ht="14.25" customHeight="1" x14ac:dyDescent="0.3">
      <c r="A1291" s="224" t="s">
        <v>54</v>
      </c>
      <c r="B1291" s="224" t="s">
        <v>55</v>
      </c>
      <c r="C1291" s="224" t="s">
        <v>9</v>
      </c>
      <c r="D1291" s="227" t="s">
        <v>10</v>
      </c>
      <c r="E1291" s="226"/>
      <c r="F1291" s="225"/>
      <c r="G1291" s="224" t="s">
        <v>353</v>
      </c>
      <c r="H1291" s="224" t="s">
        <v>352</v>
      </c>
      <c r="I1291" s="223" t="s">
        <v>351</v>
      </c>
      <c r="J1291" s="222" t="s">
        <v>56</v>
      </c>
    </row>
    <row r="1292" spans="1:10" ht="14.25" customHeight="1" x14ac:dyDescent="0.3">
      <c r="A1292" s="216" t="s">
        <v>412</v>
      </c>
      <c r="B1292" s="216" t="s">
        <v>341</v>
      </c>
      <c r="C1292" s="216" t="s">
        <v>1049</v>
      </c>
      <c r="D1292" s="219" t="s">
        <v>1048</v>
      </c>
      <c r="E1292" s="218"/>
      <c r="F1292" s="217"/>
      <c r="G1292" s="216" t="s">
        <v>338</v>
      </c>
      <c r="H1292" s="215">
        <v>1.328E-2</v>
      </c>
      <c r="I1292" s="214">
        <v>14.18</v>
      </c>
      <c r="J1292" s="213">
        <v>0.19</v>
      </c>
    </row>
    <row r="1293" spans="1:10" ht="14.25" customHeight="1" x14ac:dyDescent="0.3">
      <c r="A1293" s="212" t="s">
        <v>337</v>
      </c>
      <c r="B1293" s="211"/>
      <c r="C1293" s="211"/>
      <c r="D1293" s="211"/>
      <c r="E1293" s="210"/>
      <c r="F1293" s="209">
        <v>0.09</v>
      </c>
      <c r="G1293" s="212" t="s">
        <v>336</v>
      </c>
      <c r="H1293" s="211"/>
      <c r="I1293" s="210"/>
      <c r="J1293" s="209">
        <v>0.19</v>
      </c>
    </row>
    <row r="1294" spans="1:10" ht="14.25" customHeight="1" x14ac:dyDescent="0.3">
      <c r="A1294" s="212" t="s">
        <v>335</v>
      </c>
      <c r="B1294" s="211"/>
      <c r="C1294" s="211"/>
      <c r="D1294" s="211"/>
      <c r="E1294" s="210"/>
      <c r="F1294" s="209">
        <v>0.1</v>
      </c>
      <c r="G1294" s="212" t="s">
        <v>334</v>
      </c>
      <c r="H1294" s="211"/>
      <c r="I1294" s="210"/>
      <c r="J1294" s="209">
        <v>0.04</v>
      </c>
    </row>
    <row r="1295" spans="1:10" ht="14.25" customHeight="1" x14ac:dyDescent="0.3">
      <c r="A1295" s="212" t="s">
        <v>333</v>
      </c>
      <c r="B1295" s="211"/>
      <c r="C1295" s="211"/>
      <c r="D1295" s="211"/>
      <c r="E1295" s="210"/>
      <c r="F1295" s="209">
        <v>0.19</v>
      </c>
      <c r="G1295" s="212" t="s">
        <v>332</v>
      </c>
      <c r="H1295" s="211"/>
      <c r="I1295" s="210"/>
      <c r="J1295" s="209">
        <v>0.23</v>
      </c>
    </row>
    <row r="1296" spans="1:10" ht="22.8" customHeight="1" x14ac:dyDescent="0.3">
      <c r="A1296" s="232" t="s">
        <v>342</v>
      </c>
      <c r="B1296" s="228" t="s">
        <v>616</v>
      </c>
      <c r="C1296" s="228" t="s">
        <v>1047</v>
      </c>
      <c r="D1296" s="231" t="s">
        <v>1046</v>
      </c>
      <c r="E1296" s="230"/>
      <c r="F1296" s="230"/>
      <c r="G1296" s="230"/>
      <c r="H1296" s="230"/>
      <c r="I1296" s="229"/>
      <c r="J1296" s="228" t="s">
        <v>218</v>
      </c>
    </row>
    <row r="1297" spans="1:10" ht="14.25" customHeight="1" x14ac:dyDescent="0.3">
      <c r="A1297" s="224" t="s">
        <v>54</v>
      </c>
      <c r="B1297" s="224" t="s">
        <v>55</v>
      </c>
      <c r="C1297" s="224" t="s">
        <v>9</v>
      </c>
      <c r="D1297" s="227" t="s">
        <v>10</v>
      </c>
      <c r="E1297" s="226"/>
      <c r="F1297" s="225"/>
      <c r="G1297" s="224" t="s">
        <v>353</v>
      </c>
      <c r="H1297" s="224" t="s">
        <v>352</v>
      </c>
      <c r="I1297" s="223" t="s">
        <v>351</v>
      </c>
      <c r="J1297" s="222" t="s">
        <v>56</v>
      </c>
    </row>
    <row r="1298" spans="1:10" ht="14.25" customHeight="1" x14ac:dyDescent="0.3">
      <c r="A1298" s="216" t="s">
        <v>346</v>
      </c>
      <c r="B1298" s="216" t="s">
        <v>616</v>
      </c>
      <c r="C1298" s="216" t="s">
        <v>1045</v>
      </c>
      <c r="D1298" s="219" t="s">
        <v>1044</v>
      </c>
      <c r="E1298" s="218"/>
      <c r="F1298" s="217"/>
      <c r="G1298" s="216" t="s">
        <v>343</v>
      </c>
      <c r="H1298" s="215">
        <v>4</v>
      </c>
      <c r="I1298" s="214">
        <v>1.62</v>
      </c>
      <c r="J1298" s="213">
        <v>6.48</v>
      </c>
    </row>
    <row r="1299" spans="1:10" ht="22.8" customHeight="1" x14ac:dyDescent="0.3">
      <c r="A1299" s="216" t="s">
        <v>346</v>
      </c>
      <c r="B1299" s="216" t="s">
        <v>616</v>
      </c>
      <c r="C1299" s="216" t="s">
        <v>1043</v>
      </c>
      <c r="D1299" s="219" t="s">
        <v>1042</v>
      </c>
      <c r="E1299" s="218"/>
      <c r="F1299" s="217"/>
      <c r="G1299" s="216" t="s">
        <v>218</v>
      </c>
      <c r="H1299" s="215">
        <v>1.05</v>
      </c>
      <c r="I1299" s="214">
        <v>79.819999999999993</v>
      </c>
      <c r="J1299" s="213">
        <v>83.81</v>
      </c>
    </row>
    <row r="1300" spans="1:10" ht="14.25" customHeight="1" x14ac:dyDescent="0.3">
      <c r="A1300" s="216" t="s">
        <v>346</v>
      </c>
      <c r="B1300" s="216" t="s">
        <v>616</v>
      </c>
      <c r="C1300" s="216" t="s">
        <v>1041</v>
      </c>
      <c r="D1300" s="219" t="s">
        <v>1040</v>
      </c>
      <c r="E1300" s="218"/>
      <c r="F1300" s="217"/>
      <c r="G1300" s="216" t="s">
        <v>343</v>
      </c>
      <c r="H1300" s="215">
        <v>0.52</v>
      </c>
      <c r="I1300" s="214">
        <v>3.5</v>
      </c>
      <c r="J1300" s="213">
        <v>1.82</v>
      </c>
    </row>
    <row r="1301" spans="1:10" ht="14.25" customHeight="1" x14ac:dyDescent="0.3">
      <c r="A1301" s="216" t="s">
        <v>412</v>
      </c>
      <c r="B1301" s="216" t="s">
        <v>341</v>
      </c>
      <c r="C1301" s="216" t="s">
        <v>1039</v>
      </c>
      <c r="D1301" s="219" t="s">
        <v>1038</v>
      </c>
      <c r="E1301" s="218"/>
      <c r="F1301" s="217"/>
      <c r="G1301" s="216" t="s">
        <v>338</v>
      </c>
      <c r="H1301" s="215">
        <v>0.5</v>
      </c>
      <c r="I1301" s="214">
        <v>18.89</v>
      </c>
      <c r="J1301" s="213">
        <v>9.44</v>
      </c>
    </row>
    <row r="1302" spans="1:10" ht="14.25" customHeight="1" x14ac:dyDescent="0.3">
      <c r="A1302" s="216" t="s">
        <v>412</v>
      </c>
      <c r="B1302" s="216" t="s">
        <v>341</v>
      </c>
      <c r="C1302" s="216" t="s">
        <v>618</v>
      </c>
      <c r="D1302" s="219" t="s">
        <v>617</v>
      </c>
      <c r="E1302" s="218"/>
      <c r="F1302" s="217"/>
      <c r="G1302" s="216" t="s">
        <v>338</v>
      </c>
      <c r="H1302" s="215">
        <v>1.2</v>
      </c>
      <c r="I1302" s="214">
        <v>13.67</v>
      </c>
      <c r="J1302" s="213">
        <v>16.399999999999999</v>
      </c>
    </row>
    <row r="1303" spans="1:10" ht="14.25" customHeight="1" x14ac:dyDescent="0.3">
      <c r="A1303" s="220" t="s">
        <v>342</v>
      </c>
      <c r="B1303" s="216" t="s">
        <v>616</v>
      </c>
      <c r="C1303" s="216" t="s">
        <v>615</v>
      </c>
      <c r="D1303" s="219" t="s">
        <v>614</v>
      </c>
      <c r="E1303" s="218"/>
      <c r="F1303" s="217"/>
      <c r="G1303" s="216" t="s">
        <v>338</v>
      </c>
      <c r="H1303" s="215">
        <v>1.2</v>
      </c>
      <c r="I1303" s="214">
        <v>3.86</v>
      </c>
      <c r="J1303" s="213">
        <v>4.63</v>
      </c>
    </row>
    <row r="1304" spans="1:10" ht="14.25" customHeight="1" x14ac:dyDescent="0.3">
      <c r="A1304" s="220" t="s">
        <v>342</v>
      </c>
      <c r="B1304" s="216" t="s">
        <v>616</v>
      </c>
      <c r="C1304" s="216" t="s">
        <v>1037</v>
      </c>
      <c r="D1304" s="219" t="s">
        <v>1036</v>
      </c>
      <c r="E1304" s="218"/>
      <c r="F1304" s="217"/>
      <c r="G1304" s="216" t="s">
        <v>338</v>
      </c>
      <c r="H1304" s="215">
        <v>0.5</v>
      </c>
      <c r="I1304" s="214">
        <v>3.76</v>
      </c>
      <c r="J1304" s="213">
        <v>1.88</v>
      </c>
    </row>
    <row r="1305" spans="1:10" ht="14.25" customHeight="1" x14ac:dyDescent="0.3">
      <c r="A1305" s="212" t="s">
        <v>337</v>
      </c>
      <c r="B1305" s="211"/>
      <c r="C1305" s="211"/>
      <c r="D1305" s="211"/>
      <c r="E1305" s="210"/>
      <c r="F1305" s="209">
        <v>12.22</v>
      </c>
      <c r="G1305" s="212" t="s">
        <v>336</v>
      </c>
      <c r="H1305" s="211"/>
      <c r="I1305" s="210"/>
      <c r="J1305" s="209">
        <v>124.46</v>
      </c>
    </row>
    <row r="1306" spans="1:10" ht="14.25" customHeight="1" x14ac:dyDescent="0.3">
      <c r="A1306" s="212" t="s">
        <v>335</v>
      </c>
      <c r="B1306" s="211"/>
      <c r="C1306" s="211"/>
      <c r="D1306" s="211"/>
      <c r="E1306" s="210"/>
      <c r="F1306" s="209">
        <v>13.62</v>
      </c>
      <c r="G1306" s="212" t="s">
        <v>334</v>
      </c>
      <c r="H1306" s="211"/>
      <c r="I1306" s="210"/>
      <c r="J1306" s="209">
        <v>27.97</v>
      </c>
    </row>
    <row r="1307" spans="1:10" ht="14.25" customHeight="1" x14ac:dyDescent="0.3">
      <c r="A1307" s="212" t="s">
        <v>333</v>
      </c>
      <c r="B1307" s="211"/>
      <c r="C1307" s="211"/>
      <c r="D1307" s="211"/>
      <c r="E1307" s="210"/>
      <c r="F1307" s="209">
        <v>32.35</v>
      </c>
      <c r="G1307" s="212" t="s">
        <v>332</v>
      </c>
      <c r="H1307" s="211"/>
      <c r="I1307" s="210"/>
      <c r="J1307" s="209">
        <v>152.43</v>
      </c>
    </row>
    <row r="1308" spans="1:10" ht="14.25" customHeight="1" x14ac:dyDescent="0.3">
      <c r="A1308" s="232" t="s">
        <v>342</v>
      </c>
      <c r="B1308" s="228" t="s">
        <v>616</v>
      </c>
      <c r="C1308" s="228" t="s">
        <v>1037</v>
      </c>
      <c r="D1308" s="231" t="s">
        <v>1036</v>
      </c>
      <c r="E1308" s="230"/>
      <c r="F1308" s="230"/>
      <c r="G1308" s="230"/>
      <c r="H1308" s="230"/>
      <c r="I1308" s="229"/>
      <c r="J1308" s="228" t="s">
        <v>338</v>
      </c>
    </row>
    <row r="1309" spans="1:10" ht="14.25" customHeight="1" x14ac:dyDescent="0.3">
      <c r="A1309" s="224" t="s">
        <v>54</v>
      </c>
      <c r="B1309" s="224" t="s">
        <v>55</v>
      </c>
      <c r="C1309" s="224" t="s">
        <v>9</v>
      </c>
      <c r="D1309" s="227" t="s">
        <v>10</v>
      </c>
      <c r="E1309" s="226"/>
      <c r="F1309" s="225"/>
      <c r="G1309" s="224" t="s">
        <v>353</v>
      </c>
      <c r="H1309" s="224" t="s">
        <v>352</v>
      </c>
      <c r="I1309" s="223" t="s">
        <v>351</v>
      </c>
      <c r="J1309" s="222" t="s">
        <v>56</v>
      </c>
    </row>
    <row r="1310" spans="1:10" ht="14.25" customHeight="1" x14ac:dyDescent="0.3">
      <c r="A1310" s="216" t="s">
        <v>346</v>
      </c>
      <c r="B1310" s="216" t="s">
        <v>341</v>
      </c>
      <c r="C1310" s="216" t="s">
        <v>1012</v>
      </c>
      <c r="D1310" s="219" t="s">
        <v>1011</v>
      </c>
      <c r="E1310" s="218"/>
      <c r="F1310" s="217"/>
      <c r="G1310" s="216" t="s">
        <v>1004</v>
      </c>
      <c r="H1310" s="215">
        <v>8.0000000000000004E-4</v>
      </c>
      <c r="I1310" s="214">
        <v>92.16</v>
      </c>
      <c r="J1310" s="213">
        <v>7.0000000000000007E-2</v>
      </c>
    </row>
    <row r="1311" spans="1:10" ht="22.8" customHeight="1" x14ac:dyDescent="0.3">
      <c r="A1311" s="216" t="s">
        <v>346</v>
      </c>
      <c r="B1311" s="216" t="s">
        <v>341</v>
      </c>
      <c r="C1311" s="216" t="s">
        <v>1010</v>
      </c>
      <c r="D1311" s="219" t="s">
        <v>1009</v>
      </c>
      <c r="E1311" s="218"/>
      <c r="F1311" s="217"/>
      <c r="G1311" s="216" t="s">
        <v>0</v>
      </c>
      <c r="H1311" s="215">
        <v>2.0000000000000001E-4</v>
      </c>
      <c r="I1311" s="214">
        <v>24.96</v>
      </c>
      <c r="J1311" s="213">
        <v>0</v>
      </c>
    </row>
    <row r="1312" spans="1:10" ht="22.8" customHeight="1" x14ac:dyDescent="0.3">
      <c r="A1312" s="216" t="s">
        <v>346</v>
      </c>
      <c r="B1312" s="216" t="s">
        <v>341</v>
      </c>
      <c r="C1312" s="216" t="s">
        <v>1008</v>
      </c>
      <c r="D1312" s="219" t="s">
        <v>1007</v>
      </c>
      <c r="E1312" s="218"/>
      <c r="F1312" s="217"/>
      <c r="G1312" s="216" t="s">
        <v>0</v>
      </c>
      <c r="H1312" s="215">
        <v>5.9999999999999995E-4</v>
      </c>
      <c r="I1312" s="214">
        <v>19.2</v>
      </c>
      <c r="J1312" s="213">
        <v>0.01</v>
      </c>
    </row>
    <row r="1313" spans="1:10" ht="14.25" customHeight="1" x14ac:dyDescent="0.3">
      <c r="A1313" s="216" t="s">
        <v>346</v>
      </c>
      <c r="B1313" s="216" t="s">
        <v>341</v>
      </c>
      <c r="C1313" s="216" t="s">
        <v>1006</v>
      </c>
      <c r="D1313" s="219" t="s">
        <v>1005</v>
      </c>
      <c r="E1313" s="218"/>
      <c r="F1313" s="217"/>
      <c r="G1313" s="216" t="s">
        <v>1004</v>
      </c>
      <c r="H1313" s="215">
        <v>2.3E-3</v>
      </c>
      <c r="I1313" s="214">
        <v>17.28</v>
      </c>
      <c r="J1313" s="213">
        <v>0.04</v>
      </c>
    </row>
    <row r="1314" spans="1:10" ht="14.25" customHeight="1" x14ac:dyDescent="0.3">
      <c r="A1314" s="216" t="s">
        <v>346</v>
      </c>
      <c r="B1314" s="216" t="s">
        <v>616</v>
      </c>
      <c r="C1314" s="216" t="s">
        <v>1001</v>
      </c>
      <c r="D1314" s="219" t="s">
        <v>1000</v>
      </c>
      <c r="E1314" s="218"/>
      <c r="F1314" s="217"/>
      <c r="G1314" s="216" t="s">
        <v>0</v>
      </c>
      <c r="H1314" s="215">
        <v>0.1018</v>
      </c>
      <c r="I1314" s="214">
        <v>14</v>
      </c>
      <c r="J1314" s="213">
        <v>1.43</v>
      </c>
    </row>
    <row r="1315" spans="1:10" ht="14.25" customHeight="1" x14ac:dyDescent="0.3">
      <c r="A1315" s="216" t="s">
        <v>346</v>
      </c>
      <c r="B1315" s="216" t="s">
        <v>616</v>
      </c>
      <c r="C1315" s="216" t="s">
        <v>999</v>
      </c>
      <c r="D1315" s="219" t="s">
        <v>998</v>
      </c>
      <c r="E1315" s="218"/>
      <c r="F1315" s="217"/>
      <c r="G1315" s="216" t="s">
        <v>0</v>
      </c>
      <c r="H1315" s="215">
        <v>4.4999999999999997E-3</v>
      </c>
      <c r="I1315" s="214">
        <v>175</v>
      </c>
      <c r="J1315" s="213">
        <v>0.79</v>
      </c>
    </row>
    <row r="1316" spans="1:10" ht="14.25" customHeight="1" x14ac:dyDescent="0.3">
      <c r="A1316" s="216" t="s">
        <v>346</v>
      </c>
      <c r="B1316" s="216" t="s">
        <v>616</v>
      </c>
      <c r="C1316" s="216" t="s">
        <v>1035</v>
      </c>
      <c r="D1316" s="219" t="s">
        <v>1034</v>
      </c>
      <c r="E1316" s="218"/>
      <c r="F1316" s="217"/>
      <c r="G1316" s="216" t="s">
        <v>0</v>
      </c>
      <c r="H1316" s="215">
        <v>4.0000000000000002E-4</v>
      </c>
      <c r="I1316" s="214">
        <v>18.8</v>
      </c>
      <c r="J1316" s="213">
        <v>0.01</v>
      </c>
    </row>
    <row r="1317" spans="1:10" ht="14.25" customHeight="1" x14ac:dyDescent="0.3">
      <c r="A1317" s="216" t="s">
        <v>346</v>
      </c>
      <c r="B1317" s="216" t="s">
        <v>616</v>
      </c>
      <c r="C1317" s="216" t="s">
        <v>1033</v>
      </c>
      <c r="D1317" s="219" t="s">
        <v>1032</v>
      </c>
      <c r="E1317" s="218"/>
      <c r="F1317" s="217"/>
      <c r="G1317" s="216" t="s">
        <v>0</v>
      </c>
      <c r="H1317" s="215">
        <v>5.0000000000000001E-4</v>
      </c>
      <c r="I1317" s="214">
        <v>10.8</v>
      </c>
      <c r="J1317" s="213">
        <v>0.01</v>
      </c>
    </row>
    <row r="1318" spans="1:10" ht="14.25" customHeight="1" x14ac:dyDescent="0.3">
      <c r="A1318" s="216" t="s">
        <v>346</v>
      </c>
      <c r="B1318" s="216" t="s">
        <v>616</v>
      </c>
      <c r="C1318" s="216" t="s">
        <v>1031</v>
      </c>
      <c r="D1318" s="219" t="s">
        <v>1030</v>
      </c>
      <c r="E1318" s="218"/>
      <c r="F1318" s="217"/>
      <c r="G1318" s="216" t="s">
        <v>0</v>
      </c>
      <c r="H1318" s="215">
        <v>6.9999999999999999E-4</v>
      </c>
      <c r="I1318" s="214">
        <v>11.6</v>
      </c>
      <c r="J1318" s="213">
        <v>0.01</v>
      </c>
    </row>
    <row r="1319" spans="1:10" ht="14.25" customHeight="1" x14ac:dyDescent="0.3">
      <c r="A1319" s="216" t="s">
        <v>346</v>
      </c>
      <c r="B1319" s="216" t="s">
        <v>616</v>
      </c>
      <c r="C1319" s="216" t="s">
        <v>1029</v>
      </c>
      <c r="D1319" s="219" t="s">
        <v>1028</v>
      </c>
      <c r="E1319" s="218"/>
      <c r="F1319" s="217"/>
      <c r="G1319" s="216" t="s">
        <v>0</v>
      </c>
      <c r="H1319" s="215">
        <v>6.9999999999999999E-4</v>
      </c>
      <c r="I1319" s="214">
        <v>10.220000000000001</v>
      </c>
      <c r="J1319" s="213">
        <v>0.01</v>
      </c>
    </row>
    <row r="1320" spans="1:10" ht="14.25" customHeight="1" x14ac:dyDescent="0.3">
      <c r="A1320" s="216" t="s">
        <v>346</v>
      </c>
      <c r="B1320" s="216" t="s">
        <v>616</v>
      </c>
      <c r="C1320" s="216" t="s">
        <v>997</v>
      </c>
      <c r="D1320" s="219" t="s">
        <v>996</v>
      </c>
      <c r="E1320" s="218"/>
      <c r="F1320" s="217"/>
      <c r="G1320" s="216" t="s">
        <v>995</v>
      </c>
      <c r="H1320" s="215">
        <v>4.0000000000000002E-4</v>
      </c>
      <c r="I1320" s="214">
        <v>300</v>
      </c>
      <c r="J1320" s="213">
        <v>0.12</v>
      </c>
    </row>
    <row r="1321" spans="1:10" ht="7.8" customHeight="1" x14ac:dyDescent="0.3"/>
    <row r="1322" spans="1:10" ht="11.25" customHeight="1" x14ac:dyDescent="0.3">
      <c r="A1322" s="208" t="s">
        <v>331</v>
      </c>
      <c r="B1322" s="208"/>
      <c r="C1322" s="208"/>
      <c r="D1322" s="208"/>
      <c r="E1322" s="208"/>
      <c r="F1322" s="208"/>
      <c r="G1322" s="208"/>
      <c r="H1322" s="208"/>
      <c r="I1322" s="208"/>
      <c r="J1322" s="208"/>
    </row>
    <row r="1323" spans="1:10" ht="11.25" customHeight="1" x14ac:dyDescent="0.3">
      <c r="A1323" s="208" t="s">
        <v>330</v>
      </c>
      <c r="B1323" s="208"/>
      <c r="C1323" s="208"/>
      <c r="D1323" s="208"/>
      <c r="E1323" s="208"/>
      <c r="F1323" s="208"/>
      <c r="G1323" s="208"/>
      <c r="H1323" s="208"/>
      <c r="I1323" s="208"/>
      <c r="J1323" s="208"/>
    </row>
    <row r="1324" spans="1:10" ht="11.25" customHeight="1" x14ac:dyDescent="0.3">
      <c r="A1324" s="208" t="s">
        <v>329</v>
      </c>
      <c r="B1324" s="208"/>
      <c r="C1324" s="208"/>
      <c r="D1324" s="208"/>
      <c r="E1324" s="208"/>
      <c r="F1324" s="208"/>
      <c r="G1324" s="208"/>
      <c r="H1324" s="208"/>
      <c r="I1324" s="208"/>
      <c r="J1324" s="208"/>
    </row>
    <row r="1325" spans="1:10" ht="70.95" customHeight="1" x14ac:dyDescent="0.3"/>
    <row r="1326" spans="1:10" ht="14.25" customHeight="1" x14ac:dyDescent="0.3">
      <c r="A1326" s="256" t="s">
        <v>395</v>
      </c>
      <c r="B1326" s="255"/>
      <c r="C1326" s="255"/>
      <c r="D1326" s="255"/>
      <c r="E1326" s="255"/>
      <c r="F1326" s="255"/>
      <c r="G1326" s="255"/>
      <c r="H1326" s="255"/>
      <c r="I1326" s="255"/>
      <c r="J1326" s="254"/>
    </row>
    <row r="1327" spans="1:10" ht="14.25" customHeight="1" x14ac:dyDescent="0.3">
      <c r="A1327" s="253" t="s">
        <v>394</v>
      </c>
      <c r="B1327" s="251" t="s">
        <v>57</v>
      </c>
      <c r="C1327" s="250"/>
      <c r="D1327" s="250"/>
      <c r="E1327" s="250"/>
      <c r="F1327" s="250"/>
      <c r="G1327" s="250"/>
      <c r="H1327" s="249"/>
      <c r="I1327" s="233" t="s">
        <v>393</v>
      </c>
      <c r="J1327" s="216" t="s">
        <v>1027</v>
      </c>
    </row>
    <row r="1328" spans="1:10" ht="14.25" customHeight="1" x14ac:dyDescent="0.3">
      <c r="A1328" s="253" t="s">
        <v>61</v>
      </c>
      <c r="B1328" s="251" t="s">
        <v>65</v>
      </c>
      <c r="C1328" s="250"/>
      <c r="D1328" s="250"/>
      <c r="E1328" s="250"/>
      <c r="F1328" s="250"/>
      <c r="G1328" s="250"/>
      <c r="H1328" s="249"/>
      <c r="I1328" s="233" t="s">
        <v>391</v>
      </c>
      <c r="J1328" s="216" t="s">
        <v>390</v>
      </c>
    </row>
    <row r="1329" spans="1:10" ht="14.25" customHeight="1" x14ac:dyDescent="0.3">
      <c r="A1329" s="252" t="s">
        <v>389</v>
      </c>
      <c r="B1329" s="251" t="s">
        <v>209</v>
      </c>
      <c r="C1329" s="250"/>
      <c r="D1329" s="250"/>
      <c r="E1329" s="250"/>
      <c r="F1329" s="250"/>
      <c r="G1329" s="250"/>
      <c r="H1329" s="249"/>
      <c r="I1329" s="240" t="s">
        <v>388</v>
      </c>
      <c r="J1329" s="239"/>
    </row>
    <row r="1330" spans="1:10" ht="14.25" customHeight="1" x14ac:dyDescent="0.3">
      <c r="A1330" s="248" t="s">
        <v>387</v>
      </c>
      <c r="B1330" s="247" t="s">
        <v>386</v>
      </c>
      <c r="C1330" s="246"/>
      <c r="D1330" s="246"/>
      <c r="E1330" s="246"/>
      <c r="F1330" s="246"/>
      <c r="G1330" s="246"/>
      <c r="H1330" s="245"/>
      <c r="I1330" s="233" t="s">
        <v>385</v>
      </c>
      <c r="J1330" s="216" t="s">
        <v>384</v>
      </c>
    </row>
    <row r="1331" spans="1:10" ht="14.25" customHeight="1" x14ac:dyDescent="0.3">
      <c r="A1331" s="238"/>
      <c r="B1331" s="243"/>
      <c r="C1331" s="242"/>
      <c r="D1331" s="242"/>
      <c r="E1331" s="242"/>
      <c r="F1331" s="242"/>
      <c r="G1331" s="242"/>
      <c r="H1331" s="241"/>
      <c r="I1331" s="244" t="s">
        <v>383</v>
      </c>
      <c r="J1331" s="216" t="s">
        <v>382</v>
      </c>
    </row>
    <row r="1332" spans="1:10" ht="14.25" customHeight="1" x14ac:dyDescent="0.3">
      <c r="A1332" s="238"/>
      <c r="B1332" s="243"/>
      <c r="C1332" s="242"/>
      <c r="D1332" s="242"/>
      <c r="E1332" s="242"/>
      <c r="F1332" s="242"/>
      <c r="G1332" s="242"/>
      <c r="H1332" s="241"/>
      <c r="I1332" s="240" t="s">
        <v>7</v>
      </c>
      <c r="J1332" s="239"/>
    </row>
    <row r="1333" spans="1:10" ht="14.25" customHeight="1" x14ac:dyDescent="0.3">
      <c r="A1333" s="238"/>
      <c r="B1333" s="237"/>
      <c r="C1333" s="236"/>
      <c r="D1333" s="236"/>
      <c r="E1333" s="236"/>
      <c r="F1333" s="236"/>
      <c r="G1333" s="236"/>
      <c r="H1333" s="235"/>
      <c r="I1333" s="233" t="s">
        <v>381</v>
      </c>
      <c r="J1333" s="216" t="s">
        <v>380</v>
      </c>
    </row>
    <row r="1334" spans="1:10" ht="14.25" customHeight="1" x14ac:dyDescent="0.3">
      <c r="A1334" s="234"/>
      <c r="B1334" s="219" t="s">
        <v>378</v>
      </c>
      <c r="C1334" s="218"/>
      <c r="D1334" s="217"/>
      <c r="E1334" s="219" t="s">
        <v>320</v>
      </c>
      <c r="F1334" s="218"/>
      <c r="G1334" s="218"/>
      <c r="H1334" s="217"/>
      <c r="I1334" s="233" t="s">
        <v>379</v>
      </c>
      <c r="J1334" s="216" t="s">
        <v>378</v>
      </c>
    </row>
    <row r="1335" spans="1:10" ht="14.25" customHeight="1" x14ac:dyDescent="0.3">
      <c r="A1335" s="233" t="s">
        <v>377</v>
      </c>
      <c r="B1335" s="219" t="s">
        <v>376</v>
      </c>
      <c r="C1335" s="218"/>
      <c r="D1335" s="218"/>
      <c r="E1335" s="218"/>
      <c r="F1335" s="218"/>
      <c r="G1335" s="218"/>
      <c r="H1335" s="218"/>
      <c r="I1335" s="218"/>
      <c r="J1335" s="217"/>
    </row>
    <row r="1336" spans="1:10" ht="14.25" customHeight="1" x14ac:dyDescent="0.3">
      <c r="A1336" s="216" t="s">
        <v>346</v>
      </c>
      <c r="B1336" s="216" t="s">
        <v>616</v>
      </c>
      <c r="C1336" s="216" t="s">
        <v>994</v>
      </c>
      <c r="D1336" s="219" t="s">
        <v>993</v>
      </c>
      <c r="E1336" s="218"/>
      <c r="F1336" s="217"/>
      <c r="G1336" s="216" t="s">
        <v>0</v>
      </c>
      <c r="H1336" s="215">
        <v>1.5E-3</v>
      </c>
      <c r="I1336" s="214">
        <v>190.35</v>
      </c>
      <c r="J1336" s="213">
        <v>0.28999999999999998</v>
      </c>
    </row>
    <row r="1337" spans="1:10" ht="14.25" customHeight="1" x14ac:dyDescent="0.3">
      <c r="A1337" s="216" t="s">
        <v>346</v>
      </c>
      <c r="B1337" s="216" t="s">
        <v>616</v>
      </c>
      <c r="C1337" s="216" t="s">
        <v>1026</v>
      </c>
      <c r="D1337" s="219" t="s">
        <v>1025</v>
      </c>
      <c r="E1337" s="218"/>
      <c r="F1337" s="217"/>
      <c r="G1337" s="216" t="s">
        <v>0</v>
      </c>
      <c r="H1337" s="215">
        <v>2.0000000000000001E-4</v>
      </c>
      <c r="I1337" s="214">
        <v>13.52</v>
      </c>
      <c r="J1337" s="213">
        <v>0</v>
      </c>
    </row>
    <row r="1338" spans="1:10" ht="14.25" customHeight="1" x14ac:dyDescent="0.3">
      <c r="A1338" s="216" t="s">
        <v>346</v>
      </c>
      <c r="B1338" s="216" t="s">
        <v>616</v>
      </c>
      <c r="C1338" s="216" t="s">
        <v>1024</v>
      </c>
      <c r="D1338" s="219" t="s">
        <v>1023</v>
      </c>
      <c r="E1338" s="218"/>
      <c r="F1338" s="217"/>
      <c r="G1338" s="216" t="s">
        <v>0</v>
      </c>
      <c r="H1338" s="215">
        <v>4.0000000000000002E-4</v>
      </c>
      <c r="I1338" s="214">
        <v>18.75</v>
      </c>
      <c r="J1338" s="213">
        <v>0.01</v>
      </c>
    </row>
    <row r="1339" spans="1:10" ht="14.25" customHeight="1" x14ac:dyDescent="0.3">
      <c r="A1339" s="216" t="s">
        <v>346</v>
      </c>
      <c r="B1339" s="216" t="s">
        <v>616</v>
      </c>
      <c r="C1339" s="216" t="s">
        <v>1022</v>
      </c>
      <c r="D1339" s="219" t="s">
        <v>1021</v>
      </c>
      <c r="E1339" s="218"/>
      <c r="F1339" s="217"/>
      <c r="G1339" s="216" t="s">
        <v>0</v>
      </c>
      <c r="H1339" s="215">
        <v>1E-4</v>
      </c>
      <c r="I1339" s="214">
        <v>28</v>
      </c>
      <c r="J1339" s="213">
        <v>0</v>
      </c>
    </row>
    <row r="1340" spans="1:10" ht="14.25" customHeight="1" x14ac:dyDescent="0.3">
      <c r="A1340" s="216" t="s">
        <v>346</v>
      </c>
      <c r="B1340" s="216" t="s">
        <v>616</v>
      </c>
      <c r="C1340" s="216" t="s">
        <v>1020</v>
      </c>
      <c r="D1340" s="219" t="s">
        <v>1019</v>
      </c>
      <c r="E1340" s="218"/>
      <c r="F1340" s="217"/>
      <c r="G1340" s="216" t="s">
        <v>0</v>
      </c>
      <c r="H1340" s="215">
        <v>2.0000000000000001E-4</v>
      </c>
      <c r="I1340" s="214">
        <v>15.4</v>
      </c>
      <c r="J1340" s="213">
        <v>0</v>
      </c>
    </row>
    <row r="1341" spans="1:10" ht="14.25" customHeight="1" x14ac:dyDescent="0.3">
      <c r="A1341" s="216" t="s">
        <v>346</v>
      </c>
      <c r="B1341" s="216" t="s">
        <v>616</v>
      </c>
      <c r="C1341" s="216" t="s">
        <v>990</v>
      </c>
      <c r="D1341" s="219" t="s">
        <v>989</v>
      </c>
      <c r="E1341" s="218"/>
      <c r="F1341" s="217"/>
      <c r="G1341" s="216" t="s">
        <v>988</v>
      </c>
      <c r="H1341" s="215">
        <v>8.0000000000000004E-4</v>
      </c>
      <c r="I1341" s="214">
        <v>6.35</v>
      </c>
      <c r="J1341" s="213">
        <v>0.01</v>
      </c>
    </row>
    <row r="1342" spans="1:10" ht="14.25" customHeight="1" x14ac:dyDescent="0.3">
      <c r="A1342" s="216" t="s">
        <v>346</v>
      </c>
      <c r="B1342" s="216" t="s">
        <v>616</v>
      </c>
      <c r="C1342" s="216" t="s">
        <v>985</v>
      </c>
      <c r="D1342" s="219" t="s">
        <v>984</v>
      </c>
      <c r="E1342" s="218"/>
      <c r="F1342" s="217"/>
      <c r="G1342" s="216" t="s">
        <v>0</v>
      </c>
      <c r="H1342" s="215">
        <v>4.4999999999999997E-3</v>
      </c>
      <c r="I1342" s="214">
        <v>4.9000000000000004</v>
      </c>
      <c r="J1342" s="213">
        <v>0.02</v>
      </c>
    </row>
    <row r="1343" spans="1:10" ht="14.25" customHeight="1" x14ac:dyDescent="0.3">
      <c r="A1343" s="216" t="s">
        <v>346</v>
      </c>
      <c r="B1343" s="216" t="s">
        <v>616</v>
      </c>
      <c r="C1343" s="216" t="s">
        <v>983</v>
      </c>
      <c r="D1343" s="219" t="s">
        <v>982</v>
      </c>
      <c r="E1343" s="218"/>
      <c r="F1343" s="217"/>
      <c r="G1343" s="216" t="s">
        <v>0</v>
      </c>
      <c r="H1343" s="215">
        <v>1.8E-3</v>
      </c>
      <c r="I1343" s="214">
        <v>18</v>
      </c>
      <c r="J1343" s="213">
        <v>0.03</v>
      </c>
    </row>
    <row r="1344" spans="1:10" ht="14.25" customHeight="1" x14ac:dyDescent="0.3">
      <c r="A1344" s="216" t="s">
        <v>346</v>
      </c>
      <c r="B1344" s="216" t="s">
        <v>616</v>
      </c>
      <c r="C1344" s="216" t="s">
        <v>1018</v>
      </c>
      <c r="D1344" s="219" t="s">
        <v>1017</v>
      </c>
      <c r="E1344" s="218"/>
      <c r="F1344" s="217"/>
      <c r="G1344" s="216" t="s">
        <v>0</v>
      </c>
      <c r="H1344" s="215">
        <v>1E-4</v>
      </c>
      <c r="I1344" s="214">
        <v>25.95</v>
      </c>
      <c r="J1344" s="213">
        <v>0</v>
      </c>
    </row>
    <row r="1345" spans="1:10" ht="14.25" customHeight="1" x14ac:dyDescent="0.3">
      <c r="A1345" s="216" t="s">
        <v>346</v>
      </c>
      <c r="B1345" s="216" t="s">
        <v>616</v>
      </c>
      <c r="C1345" s="216" t="s">
        <v>981</v>
      </c>
      <c r="D1345" s="219" t="s">
        <v>980</v>
      </c>
      <c r="E1345" s="218"/>
      <c r="F1345" s="217"/>
      <c r="G1345" s="216" t="s">
        <v>0</v>
      </c>
      <c r="H1345" s="215">
        <v>0.1018</v>
      </c>
      <c r="I1345" s="214">
        <v>5</v>
      </c>
      <c r="J1345" s="213">
        <v>0.51</v>
      </c>
    </row>
    <row r="1346" spans="1:10" ht="14.25" customHeight="1" x14ac:dyDescent="0.3">
      <c r="A1346" s="216" t="s">
        <v>346</v>
      </c>
      <c r="B1346" s="216" t="s">
        <v>616</v>
      </c>
      <c r="C1346" s="216" t="s">
        <v>1016</v>
      </c>
      <c r="D1346" s="219" t="s">
        <v>1015</v>
      </c>
      <c r="E1346" s="218"/>
      <c r="F1346" s="217"/>
      <c r="G1346" s="216" t="s">
        <v>0</v>
      </c>
      <c r="H1346" s="215">
        <v>2.0000000000000001E-4</v>
      </c>
      <c r="I1346" s="214">
        <v>40.799999999999997</v>
      </c>
      <c r="J1346" s="213">
        <v>0.01</v>
      </c>
    </row>
    <row r="1347" spans="1:10" ht="14.25" customHeight="1" x14ac:dyDescent="0.3">
      <c r="A1347" s="216" t="s">
        <v>346</v>
      </c>
      <c r="B1347" s="216" t="s">
        <v>616</v>
      </c>
      <c r="C1347" s="216" t="s">
        <v>979</v>
      </c>
      <c r="D1347" s="219" t="s">
        <v>978</v>
      </c>
      <c r="E1347" s="218"/>
      <c r="F1347" s="217"/>
      <c r="G1347" s="216" t="s">
        <v>0</v>
      </c>
      <c r="H1347" s="215">
        <v>4.4999999999999997E-3</v>
      </c>
      <c r="I1347" s="214">
        <v>12.54</v>
      </c>
      <c r="J1347" s="213">
        <v>0.06</v>
      </c>
    </row>
    <row r="1348" spans="1:10" ht="14.25" customHeight="1" x14ac:dyDescent="0.3">
      <c r="A1348" s="216" t="s">
        <v>346</v>
      </c>
      <c r="B1348" s="216" t="s">
        <v>616</v>
      </c>
      <c r="C1348" s="216" t="s">
        <v>1014</v>
      </c>
      <c r="D1348" s="219" t="s">
        <v>1013</v>
      </c>
      <c r="E1348" s="218"/>
      <c r="F1348" s="217"/>
      <c r="G1348" s="216" t="s">
        <v>0</v>
      </c>
      <c r="H1348" s="215">
        <v>1E-4</v>
      </c>
      <c r="I1348" s="214">
        <v>327.8</v>
      </c>
      <c r="J1348" s="213">
        <v>0.03</v>
      </c>
    </row>
    <row r="1349" spans="1:10" ht="14.25" customHeight="1" x14ac:dyDescent="0.3">
      <c r="A1349" s="216" t="s">
        <v>346</v>
      </c>
      <c r="B1349" s="216" t="s">
        <v>616</v>
      </c>
      <c r="C1349" s="216" t="s">
        <v>975</v>
      </c>
      <c r="D1349" s="219" t="s">
        <v>974</v>
      </c>
      <c r="E1349" s="218"/>
      <c r="F1349" s="217"/>
      <c r="G1349" s="216" t="s">
        <v>0</v>
      </c>
      <c r="H1349" s="215">
        <v>6.54E-2</v>
      </c>
      <c r="I1349" s="214">
        <v>4.5</v>
      </c>
      <c r="J1349" s="213">
        <v>0.28999999999999998</v>
      </c>
    </row>
    <row r="1350" spans="1:10" ht="14.25" customHeight="1" x14ac:dyDescent="0.3">
      <c r="A1350" s="212" t="s">
        <v>337</v>
      </c>
      <c r="B1350" s="211"/>
      <c r="C1350" s="211"/>
      <c r="D1350" s="211"/>
      <c r="E1350" s="210"/>
      <c r="F1350" s="209">
        <v>0</v>
      </c>
      <c r="G1350" s="212" t="s">
        <v>336</v>
      </c>
      <c r="H1350" s="211"/>
      <c r="I1350" s="210"/>
      <c r="J1350" s="209">
        <v>3.76</v>
      </c>
    </row>
    <row r="1351" spans="1:10" ht="14.25" customHeight="1" x14ac:dyDescent="0.3">
      <c r="A1351" s="212" t="s">
        <v>335</v>
      </c>
      <c r="B1351" s="211"/>
      <c r="C1351" s="211"/>
      <c r="D1351" s="211"/>
      <c r="E1351" s="210"/>
      <c r="F1351" s="209">
        <v>0</v>
      </c>
      <c r="G1351" s="212" t="s">
        <v>334</v>
      </c>
      <c r="H1351" s="211"/>
      <c r="I1351" s="210"/>
      <c r="J1351" s="209">
        <v>0.84</v>
      </c>
    </row>
    <row r="1352" spans="1:10" ht="14.25" customHeight="1" x14ac:dyDescent="0.3">
      <c r="A1352" s="212" t="s">
        <v>333</v>
      </c>
      <c r="B1352" s="211"/>
      <c r="C1352" s="211"/>
      <c r="D1352" s="211"/>
      <c r="E1352" s="210"/>
      <c r="F1352" s="209">
        <v>0</v>
      </c>
      <c r="G1352" s="212" t="s">
        <v>332</v>
      </c>
      <c r="H1352" s="211"/>
      <c r="I1352" s="210"/>
      <c r="J1352" s="209">
        <v>4.5999999999999996</v>
      </c>
    </row>
    <row r="1353" spans="1:10" ht="14.25" customHeight="1" x14ac:dyDescent="0.3">
      <c r="A1353" s="232" t="s">
        <v>342</v>
      </c>
      <c r="B1353" s="228" t="s">
        <v>616</v>
      </c>
      <c r="C1353" s="228" t="s">
        <v>615</v>
      </c>
      <c r="D1353" s="231" t="s">
        <v>614</v>
      </c>
      <c r="E1353" s="230"/>
      <c r="F1353" s="230"/>
      <c r="G1353" s="230"/>
      <c r="H1353" s="230"/>
      <c r="I1353" s="229"/>
      <c r="J1353" s="228" t="s">
        <v>338</v>
      </c>
    </row>
    <row r="1354" spans="1:10" ht="14.25" customHeight="1" x14ac:dyDescent="0.3">
      <c r="A1354" s="224" t="s">
        <v>54</v>
      </c>
      <c r="B1354" s="224" t="s">
        <v>55</v>
      </c>
      <c r="C1354" s="224" t="s">
        <v>9</v>
      </c>
      <c r="D1354" s="227" t="s">
        <v>10</v>
      </c>
      <c r="E1354" s="226"/>
      <c r="F1354" s="225"/>
      <c r="G1354" s="224" t="s">
        <v>353</v>
      </c>
      <c r="H1354" s="224" t="s">
        <v>352</v>
      </c>
      <c r="I1354" s="223" t="s">
        <v>351</v>
      </c>
      <c r="J1354" s="222" t="s">
        <v>56</v>
      </c>
    </row>
    <row r="1355" spans="1:10" ht="14.25" customHeight="1" x14ac:dyDescent="0.3">
      <c r="A1355" s="216" t="s">
        <v>346</v>
      </c>
      <c r="B1355" s="216" t="s">
        <v>341</v>
      </c>
      <c r="C1355" s="216" t="s">
        <v>1012</v>
      </c>
      <c r="D1355" s="219" t="s">
        <v>1011</v>
      </c>
      <c r="E1355" s="218"/>
      <c r="F1355" s="217"/>
      <c r="G1355" s="216" t="s">
        <v>1004</v>
      </c>
      <c r="H1355" s="215">
        <v>8.0000000000000004E-4</v>
      </c>
      <c r="I1355" s="214">
        <v>92.16</v>
      </c>
      <c r="J1355" s="213">
        <v>7.0000000000000007E-2</v>
      </c>
    </row>
    <row r="1356" spans="1:10" ht="22.8" customHeight="1" x14ac:dyDescent="0.3">
      <c r="A1356" s="216" t="s">
        <v>346</v>
      </c>
      <c r="B1356" s="216" t="s">
        <v>341</v>
      </c>
      <c r="C1356" s="216" t="s">
        <v>1010</v>
      </c>
      <c r="D1356" s="219" t="s">
        <v>1009</v>
      </c>
      <c r="E1356" s="218"/>
      <c r="F1356" s="217"/>
      <c r="G1356" s="216" t="s">
        <v>0</v>
      </c>
      <c r="H1356" s="215">
        <v>2.0000000000000001E-4</v>
      </c>
      <c r="I1356" s="214">
        <v>24.96</v>
      </c>
      <c r="J1356" s="213">
        <v>0</v>
      </c>
    </row>
    <row r="1357" spans="1:10" ht="22.8" customHeight="1" x14ac:dyDescent="0.3">
      <c r="A1357" s="216" t="s">
        <v>346</v>
      </c>
      <c r="B1357" s="216" t="s">
        <v>341</v>
      </c>
      <c r="C1357" s="216" t="s">
        <v>1008</v>
      </c>
      <c r="D1357" s="219" t="s">
        <v>1007</v>
      </c>
      <c r="E1357" s="218"/>
      <c r="F1357" s="217"/>
      <c r="G1357" s="216" t="s">
        <v>0</v>
      </c>
      <c r="H1357" s="215">
        <v>5.9999999999999995E-4</v>
      </c>
      <c r="I1357" s="214">
        <v>19.2</v>
      </c>
      <c r="J1357" s="213">
        <v>0.01</v>
      </c>
    </row>
    <row r="1358" spans="1:10" ht="14.25" customHeight="1" x14ac:dyDescent="0.3">
      <c r="A1358" s="216" t="s">
        <v>346</v>
      </c>
      <c r="B1358" s="216" t="s">
        <v>341</v>
      </c>
      <c r="C1358" s="216" t="s">
        <v>1006</v>
      </c>
      <c r="D1358" s="219" t="s">
        <v>1005</v>
      </c>
      <c r="E1358" s="218"/>
      <c r="F1358" s="217"/>
      <c r="G1358" s="216" t="s">
        <v>1004</v>
      </c>
      <c r="H1358" s="215">
        <v>2.3E-3</v>
      </c>
      <c r="I1358" s="214">
        <v>17.28</v>
      </c>
      <c r="J1358" s="213">
        <v>0.04</v>
      </c>
    </row>
    <row r="1359" spans="1:10" ht="14.25" customHeight="1" x14ac:dyDescent="0.3">
      <c r="A1359" s="216" t="s">
        <v>346</v>
      </c>
      <c r="B1359" s="216" t="s">
        <v>341</v>
      </c>
      <c r="C1359" s="216" t="s">
        <v>1003</v>
      </c>
      <c r="D1359" s="219" t="s">
        <v>1002</v>
      </c>
      <c r="E1359" s="218"/>
      <c r="F1359" s="217"/>
      <c r="G1359" s="216" t="s">
        <v>0</v>
      </c>
      <c r="H1359" s="215">
        <v>2.0000000000000001E-4</v>
      </c>
      <c r="I1359" s="214">
        <v>214.99</v>
      </c>
      <c r="J1359" s="213">
        <v>0.04</v>
      </c>
    </row>
    <row r="1360" spans="1:10" ht="14.25" customHeight="1" x14ac:dyDescent="0.3">
      <c r="A1360" s="216" t="s">
        <v>346</v>
      </c>
      <c r="B1360" s="216" t="s">
        <v>616</v>
      </c>
      <c r="C1360" s="216" t="s">
        <v>1001</v>
      </c>
      <c r="D1360" s="219" t="s">
        <v>1000</v>
      </c>
      <c r="E1360" s="218"/>
      <c r="F1360" s="217"/>
      <c r="G1360" s="216" t="s">
        <v>0</v>
      </c>
      <c r="H1360" s="215">
        <v>0.1018</v>
      </c>
      <c r="I1360" s="214">
        <v>14</v>
      </c>
      <c r="J1360" s="213">
        <v>1.43</v>
      </c>
    </row>
    <row r="1361" spans="1:10" ht="14.25" customHeight="1" x14ac:dyDescent="0.3">
      <c r="A1361" s="216" t="s">
        <v>346</v>
      </c>
      <c r="B1361" s="216" t="s">
        <v>616</v>
      </c>
      <c r="C1361" s="216" t="s">
        <v>999</v>
      </c>
      <c r="D1361" s="219" t="s">
        <v>998</v>
      </c>
      <c r="E1361" s="218"/>
      <c r="F1361" s="217"/>
      <c r="G1361" s="216" t="s">
        <v>0</v>
      </c>
      <c r="H1361" s="215">
        <v>4.4999999999999997E-3</v>
      </c>
      <c r="I1361" s="214">
        <v>175</v>
      </c>
      <c r="J1361" s="213">
        <v>0.79</v>
      </c>
    </row>
    <row r="1362" spans="1:10" ht="14.25" customHeight="1" x14ac:dyDescent="0.3">
      <c r="A1362" s="216" t="s">
        <v>346</v>
      </c>
      <c r="B1362" s="216" t="s">
        <v>616</v>
      </c>
      <c r="C1362" s="216" t="s">
        <v>997</v>
      </c>
      <c r="D1362" s="219" t="s">
        <v>996</v>
      </c>
      <c r="E1362" s="218"/>
      <c r="F1362" s="217"/>
      <c r="G1362" s="216" t="s">
        <v>995</v>
      </c>
      <c r="H1362" s="215">
        <v>4.0000000000000002E-4</v>
      </c>
      <c r="I1362" s="214">
        <v>300</v>
      </c>
      <c r="J1362" s="213">
        <v>0.12</v>
      </c>
    </row>
    <row r="1363" spans="1:10" ht="14.25" customHeight="1" x14ac:dyDescent="0.3">
      <c r="A1363" s="216" t="s">
        <v>346</v>
      </c>
      <c r="B1363" s="216" t="s">
        <v>616</v>
      </c>
      <c r="C1363" s="216" t="s">
        <v>994</v>
      </c>
      <c r="D1363" s="219" t="s">
        <v>993</v>
      </c>
      <c r="E1363" s="218"/>
      <c r="F1363" s="217"/>
      <c r="G1363" s="216" t="s">
        <v>0</v>
      </c>
      <c r="H1363" s="215">
        <v>1.5E-3</v>
      </c>
      <c r="I1363" s="214">
        <v>190.35</v>
      </c>
      <c r="J1363" s="213">
        <v>0.28999999999999998</v>
      </c>
    </row>
    <row r="1364" spans="1:10" ht="14.25" customHeight="1" x14ac:dyDescent="0.3">
      <c r="A1364" s="216" t="s">
        <v>346</v>
      </c>
      <c r="B1364" s="216" t="s">
        <v>616</v>
      </c>
      <c r="C1364" s="216" t="s">
        <v>992</v>
      </c>
      <c r="D1364" s="219" t="s">
        <v>991</v>
      </c>
      <c r="E1364" s="218"/>
      <c r="F1364" s="217"/>
      <c r="G1364" s="216" t="s">
        <v>0</v>
      </c>
      <c r="H1364" s="215">
        <v>1E-4</v>
      </c>
      <c r="I1364" s="214">
        <v>31.5</v>
      </c>
      <c r="J1364" s="213">
        <v>0</v>
      </c>
    </row>
    <row r="1365" spans="1:10" ht="14.25" customHeight="1" x14ac:dyDescent="0.3">
      <c r="A1365" s="216" t="s">
        <v>346</v>
      </c>
      <c r="B1365" s="216" t="s">
        <v>616</v>
      </c>
      <c r="C1365" s="216" t="s">
        <v>990</v>
      </c>
      <c r="D1365" s="219" t="s">
        <v>989</v>
      </c>
      <c r="E1365" s="218"/>
      <c r="F1365" s="217"/>
      <c r="G1365" s="216" t="s">
        <v>988</v>
      </c>
      <c r="H1365" s="215">
        <v>8.0000000000000004E-4</v>
      </c>
      <c r="I1365" s="214">
        <v>6.35</v>
      </c>
      <c r="J1365" s="213">
        <v>0.01</v>
      </c>
    </row>
    <row r="1366" spans="1:10" ht="14.25" customHeight="1" x14ac:dyDescent="0.3">
      <c r="A1366" s="216" t="s">
        <v>346</v>
      </c>
      <c r="B1366" s="216" t="s">
        <v>616</v>
      </c>
      <c r="C1366" s="216" t="s">
        <v>987</v>
      </c>
      <c r="D1366" s="219" t="s">
        <v>986</v>
      </c>
      <c r="E1366" s="218"/>
      <c r="F1366" s="217"/>
      <c r="G1366" s="216" t="s">
        <v>0</v>
      </c>
      <c r="H1366" s="215">
        <v>2.0000000000000001E-4</v>
      </c>
      <c r="I1366" s="214">
        <v>36.9</v>
      </c>
      <c r="J1366" s="213">
        <v>0.01</v>
      </c>
    </row>
    <row r="1367" spans="1:10" ht="14.25" customHeight="1" x14ac:dyDescent="0.3">
      <c r="A1367" s="216" t="s">
        <v>346</v>
      </c>
      <c r="B1367" s="216" t="s">
        <v>616</v>
      </c>
      <c r="C1367" s="216" t="s">
        <v>985</v>
      </c>
      <c r="D1367" s="219" t="s">
        <v>984</v>
      </c>
      <c r="E1367" s="218"/>
      <c r="F1367" s="217"/>
      <c r="G1367" s="216" t="s">
        <v>0</v>
      </c>
      <c r="H1367" s="215">
        <v>4.4999999999999997E-3</v>
      </c>
      <c r="I1367" s="214">
        <v>4.9000000000000004</v>
      </c>
      <c r="J1367" s="213">
        <v>0.02</v>
      </c>
    </row>
    <row r="1368" spans="1:10" ht="14.25" customHeight="1" x14ac:dyDescent="0.3">
      <c r="A1368" s="216" t="s">
        <v>346</v>
      </c>
      <c r="B1368" s="216" t="s">
        <v>616</v>
      </c>
      <c r="C1368" s="216" t="s">
        <v>983</v>
      </c>
      <c r="D1368" s="219" t="s">
        <v>982</v>
      </c>
      <c r="E1368" s="218"/>
      <c r="F1368" s="217"/>
      <c r="G1368" s="216" t="s">
        <v>0</v>
      </c>
      <c r="H1368" s="215">
        <v>1.8E-3</v>
      </c>
      <c r="I1368" s="214">
        <v>18</v>
      </c>
      <c r="J1368" s="213">
        <v>0.03</v>
      </c>
    </row>
    <row r="1369" spans="1:10" ht="14.25" customHeight="1" x14ac:dyDescent="0.3">
      <c r="A1369" s="216" t="s">
        <v>346</v>
      </c>
      <c r="B1369" s="216" t="s">
        <v>616</v>
      </c>
      <c r="C1369" s="216" t="s">
        <v>981</v>
      </c>
      <c r="D1369" s="219" t="s">
        <v>980</v>
      </c>
      <c r="E1369" s="218"/>
      <c r="F1369" s="217"/>
      <c r="G1369" s="216" t="s">
        <v>0</v>
      </c>
      <c r="H1369" s="215">
        <v>0.1018</v>
      </c>
      <c r="I1369" s="214">
        <v>5</v>
      </c>
      <c r="J1369" s="213">
        <v>0.51</v>
      </c>
    </row>
    <row r="1370" spans="1:10" ht="14.25" customHeight="1" x14ac:dyDescent="0.3">
      <c r="A1370" s="216" t="s">
        <v>346</v>
      </c>
      <c r="B1370" s="216" t="s">
        <v>616</v>
      </c>
      <c r="C1370" s="216" t="s">
        <v>979</v>
      </c>
      <c r="D1370" s="219" t="s">
        <v>978</v>
      </c>
      <c r="E1370" s="218"/>
      <c r="F1370" s="217"/>
      <c r="G1370" s="216" t="s">
        <v>0</v>
      </c>
      <c r="H1370" s="215">
        <v>4.4999999999999997E-3</v>
      </c>
      <c r="I1370" s="214">
        <v>12.54</v>
      </c>
      <c r="J1370" s="213">
        <v>0.06</v>
      </c>
    </row>
    <row r="1371" spans="1:10" ht="14.25" customHeight="1" x14ac:dyDescent="0.3">
      <c r="A1371" s="216" t="s">
        <v>346</v>
      </c>
      <c r="B1371" s="216" t="s">
        <v>616</v>
      </c>
      <c r="C1371" s="216" t="s">
        <v>977</v>
      </c>
      <c r="D1371" s="219" t="s">
        <v>976</v>
      </c>
      <c r="E1371" s="218"/>
      <c r="F1371" s="217"/>
      <c r="G1371" s="216" t="s">
        <v>0</v>
      </c>
      <c r="H1371" s="215">
        <v>2.9999999999999997E-4</v>
      </c>
      <c r="I1371" s="214">
        <v>18.579999999999998</v>
      </c>
      <c r="J1371" s="213">
        <v>0.01</v>
      </c>
    </row>
    <row r="1372" spans="1:10" ht="14.25" customHeight="1" x14ac:dyDescent="0.3">
      <c r="A1372" s="216" t="s">
        <v>346</v>
      </c>
      <c r="B1372" s="216" t="s">
        <v>616</v>
      </c>
      <c r="C1372" s="216" t="s">
        <v>975</v>
      </c>
      <c r="D1372" s="219" t="s">
        <v>974</v>
      </c>
      <c r="E1372" s="218"/>
      <c r="F1372" s="217"/>
      <c r="G1372" s="216" t="s">
        <v>0</v>
      </c>
      <c r="H1372" s="215">
        <v>9.4100000000000003E-2</v>
      </c>
      <c r="I1372" s="214">
        <v>4.5</v>
      </c>
      <c r="J1372" s="213">
        <v>0.42</v>
      </c>
    </row>
    <row r="1373" spans="1:10" ht="14.25" customHeight="1" x14ac:dyDescent="0.3">
      <c r="A1373" s="212" t="s">
        <v>337</v>
      </c>
      <c r="B1373" s="211"/>
      <c r="C1373" s="211"/>
      <c r="D1373" s="211"/>
      <c r="E1373" s="210"/>
      <c r="F1373" s="209">
        <v>0</v>
      </c>
      <c r="G1373" s="212" t="s">
        <v>336</v>
      </c>
      <c r="H1373" s="211"/>
      <c r="I1373" s="210"/>
      <c r="J1373" s="209">
        <v>3.86</v>
      </c>
    </row>
    <row r="1374" spans="1:10" ht="14.25" customHeight="1" x14ac:dyDescent="0.3">
      <c r="A1374" s="212" t="s">
        <v>335</v>
      </c>
      <c r="B1374" s="211"/>
      <c r="C1374" s="211"/>
      <c r="D1374" s="211"/>
      <c r="E1374" s="210"/>
      <c r="F1374" s="209">
        <v>0</v>
      </c>
      <c r="G1374" s="212" t="s">
        <v>334</v>
      </c>
      <c r="H1374" s="211"/>
      <c r="I1374" s="210"/>
      <c r="J1374" s="209">
        <v>0.87</v>
      </c>
    </row>
    <row r="1375" spans="1:10" ht="14.25" customHeight="1" x14ac:dyDescent="0.3">
      <c r="A1375" s="212" t="s">
        <v>333</v>
      </c>
      <c r="B1375" s="211"/>
      <c r="C1375" s="211"/>
      <c r="D1375" s="211"/>
      <c r="E1375" s="210"/>
      <c r="F1375" s="209">
        <v>0</v>
      </c>
      <c r="G1375" s="212" t="s">
        <v>332</v>
      </c>
      <c r="H1375" s="211"/>
      <c r="I1375" s="210"/>
      <c r="J1375" s="209">
        <v>4.7300000000000004</v>
      </c>
    </row>
    <row r="1376" spans="1:10" ht="14.25" customHeight="1" x14ac:dyDescent="0.3">
      <c r="A1376" s="232" t="s">
        <v>342</v>
      </c>
      <c r="B1376" s="228" t="s">
        <v>341</v>
      </c>
      <c r="C1376" s="228" t="s">
        <v>973</v>
      </c>
      <c r="D1376" s="231" t="s">
        <v>972</v>
      </c>
      <c r="E1376" s="230"/>
      <c r="F1376" s="230"/>
      <c r="G1376" s="230"/>
      <c r="H1376" s="230"/>
      <c r="I1376" s="229"/>
      <c r="J1376" s="228" t="s">
        <v>218</v>
      </c>
    </row>
    <row r="1377" spans="1:10" ht="14.25" customHeight="1" x14ac:dyDescent="0.3">
      <c r="A1377" s="224" t="s">
        <v>54</v>
      </c>
      <c r="B1377" s="224" t="s">
        <v>55</v>
      </c>
      <c r="C1377" s="224" t="s">
        <v>9</v>
      </c>
      <c r="D1377" s="227" t="s">
        <v>10</v>
      </c>
      <c r="E1377" s="226"/>
      <c r="F1377" s="225"/>
      <c r="G1377" s="224" t="s">
        <v>353</v>
      </c>
      <c r="H1377" s="224" t="s">
        <v>352</v>
      </c>
      <c r="I1377" s="223" t="s">
        <v>351</v>
      </c>
      <c r="J1377" s="222" t="s">
        <v>56</v>
      </c>
    </row>
    <row r="1378" spans="1:10" ht="14.25" customHeight="1" x14ac:dyDescent="0.3">
      <c r="A1378" s="216" t="s">
        <v>346</v>
      </c>
      <c r="B1378" s="216" t="s">
        <v>341</v>
      </c>
      <c r="C1378" s="216" t="s">
        <v>971</v>
      </c>
      <c r="D1378" s="219" t="s">
        <v>970</v>
      </c>
      <c r="E1378" s="218"/>
      <c r="F1378" s="217"/>
      <c r="G1378" s="216" t="s">
        <v>218</v>
      </c>
      <c r="H1378" s="215">
        <v>1</v>
      </c>
      <c r="I1378" s="214">
        <v>14</v>
      </c>
      <c r="J1378" s="213">
        <v>14</v>
      </c>
    </row>
    <row r="1379" spans="1:10" ht="14.25" customHeight="1" x14ac:dyDescent="0.3">
      <c r="A1379" s="220" t="s">
        <v>342</v>
      </c>
      <c r="B1379" s="216" t="s">
        <v>341</v>
      </c>
      <c r="C1379" s="216" t="s">
        <v>340</v>
      </c>
      <c r="D1379" s="219" t="s">
        <v>339</v>
      </c>
      <c r="E1379" s="218"/>
      <c r="F1379" s="217"/>
      <c r="G1379" s="216" t="s">
        <v>338</v>
      </c>
      <c r="H1379" s="215">
        <v>0.15640000000000001</v>
      </c>
      <c r="I1379" s="214">
        <v>21.79</v>
      </c>
      <c r="J1379" s="213">
        <v>3.41</v>
      </c>
    </row>
    <row r="1380" spans="1:10" ht="14.25" customHeight="1" x14ac:dyDescent="0.3">
      <c r="A1380" s="220" t="s">
        <v>342</v>
      </c>
      <c r="B1380" s="216" t="s">
        <v>341</v>
      </c>
      <c r="C1380" s="216" t="s">
        <v>964</v>
      </c>
      <c r="D1380" s="219" t="s">
        <v>963</v>
      </c>
      <c r="E1380" s="218"/>
      <c r="F1380" s="217"/>
      <c r="G1380" s="216" t="s">
        <v>338</v>
      </c>
      <c r="H1380" s="215">
        <v>3.9100000000000003E-2</v>
      </c>
      <c r="I1380" s="214">
        <v>22.17</v>
      </c>
      <c r="J1380" s="213">
        <v>0.87</v>
      </c>
    </row>
    <row r="1381" spans="1:10" ht="14.25" customHeight="1" x14ac:dyDescent="0.3">
      <c r="A1381" s="212" t="s">
        <v>337</v>
      </c>
      <c r="B1381" s="211"/>
      <c r="C1381" s="211"/>
      <c r="D1381" s="211"/>
      <c r="E1381" s="210"/>
      <c r="F1381" s="209">
        <v>1.27</v>
      </c>
      <c r="G1381" s="212" t="s">
        <v>336</v>
      </c>
      <c r="H1381" s="211"/>
      <c r="I1381" s="210"/>
      <c r="J1381" s="209">
        <v>18.28</v>
      </c>
    </row>
    <row r="1382" spans="1:10" ht="14.25" customHeight="1" x14ac:dyDescent="0.3">
      <c r="A1382" s="212" t="s">
        <v>335</v>
      </c>
      <c r="B1382" s="211"/>
      <c r="C1382" s="211"/>
      <c r="D1382" s="211"/>
      <c r="E1382" s="210"/>
      <c r="F1382" s="209">
        <v>1.43</v>
      </c>
      <c r="G1382" s="212" t="s">
        <v>334</v>
      </c>
      <c r="H1382" s="211"/>
      <c r="I1382" s="210"/>
      <c r="J1382" s="209">
        <v>4.1100000000000003</v>
      </c>
    </row>
    <row r="1383" spans="1:10" ht="14.25" customHeight="1" x14ac:dyDescent="0.3">
      <c r="A1383" s="212" t="s">
        <v>333</v>
      </c>
      <c r="B1383" s="211"/>
      <c r="C1383" s="211"/>
      <c r="D1383" s="211"/>
      <c r="E1383" s="210"/>
      <c r="F1383" s="209">
        <v>4.28</v>
      </c>
      <c r="G1383" s="212" t="s">
        <v>332</v>
      </c>
      <c r="H1383" s="211"/>
      <c r="I1383" s="210"/>
      <c r="J1383" s="209">
        <v>22.39</v>
      </c>
    </row>
    <row r="1384" spans="1:10" ht="14.25" customHeight="1" x14ac:dyDescent="0.3">
      <c r="A1384" s="232" t="s">
        <v>342</v>
      </c>
      <c r="B1384" s="228" t="s">
        <v>341</v>
      </c>
      <c r="C1384" s="228" t="s">
        <v>964</v>
      </c>
      <c r="D1384" s="231" t="s">
        <v>963</v>
      </c>
      <c r="E1384" s="230"/>
      <c r="F1384" s="230"/>
      <c r="G1384" s="230"/>
      <c r="H1384" s="230"/>
      <c r="I1384" s="229"/>
      <c r="J1384" s="228" t="s">
        <v>338</v>
      </c>
    </row>
    <row r="1385" spans="1:10" ht="14.25" customHeight="1" x14ac:dyDescent="0.3">
      <c r="A1385" s="224" t="s">
        <v>54</v>
      </c>
      <c r="B1385" s="224" t="s">
        <v>55</v>
      </c>
      <c r="C1385" s="224" t="s">
        <v>9</v>
      </c>
      <c r="D1385" s="227" t="s">
        <v>10</v>
      </c>
      <c r="E1385" s="226"/>
      <c r="F1385" s="225"/>
      <c r="G1385" s="224" t="s">
        <v>353</v>
      </c>
      <c r="H1385" s="224" t="s">
        <v>352</v>
      </c>
      <c r="I1385" s="223" t="s">
        <v>351</v>
      </c>
      <c r="J1385" s="222" t="s">
        <v>56</v>
      </c>
    </row>
    <row r="1386" spans="1:10" ht="14.25" customHeight="1" x14ac:dyDescent="0.3">
      <c r="A1386" s="216" t="s">
        <v>412</v>
      </c>
      <c r="B1386" s="216" t="s">
        <v>341</v>
      </c>
      <c r="C1386" s="216" t="s">
        <v>959</v>
      </c>
      <c r="D1386" s="219" t="s">
        <v>967</v>
      </c>
      <c r="E1386" s="218"/>
      <c r="F1386" s="217"/>
      <c r="G1386" s="216" t="s">
        <v>338</v>
      </c>
      <c r="H1386" s="215">
        <v>1</v>
      </c>
      <c r="I1386" s="214">
        <v>14.18</v>
      </c>
      <c r="J1386" s="213">
        <v>14.18</v>
      </c>
    </row>
    <row r="1387" spans="1:10" ht="14.25" customHeight="1" x14ac:dyDescent="0.3">
      <c r="A1387" s="220" t="s">
        <v>342</v>
      </c>
      <c r="B1387" s="216" t="s">
        <v>341</v>
      </c>
      <c r="C1387" s="216" t="s">
        <v>961</v>
      </c>
      <c r="D1387" s="219" t="s">
        <v>960</v>
      </c>
      <c r="E1387" s="218"/>
      <c r="F1387" s="217"/>
      <c r="G1387" s="216" t="s">
        <v>338</v>
      </c>
      <c r="H1387" s="215">
        <v>1</v>
      </c>
      <c r="I1387" s="214">
        <v>0.08</v>
      </c>
      <c r="J1387" s="213">
        <v>0.08</v>
      </c>
    </row>
    <row r="1388" spans="1:10" ht="14.25" customHeight="1" x14ac:dyDescent="0.3">
      <c r="A1388" s="220" t="s">
        <v>342</v>
      </c>
      <c r="B1388" s="216" t="s">
        <v>341</v>
      </c>
      <c r="C1388" s="216" t="s">
        <v>969</v>
      </c>
      <c r="D1388" s="219" t="s">
        <v>538</v>
      </c>
      <c r="E1388" s="218"/>
      <c r="F1388" s="217"/>
      <c r="G1388" s="216" t="s">
        <v>338</v>
      </c>
      <c r="H1388" s="215">
        <v>1</v>
      </c>
      <c r="I1388" s="214">
        <v>7.91</v>
      </c>
      <c r="J1388" s="213">
        <v>7.91</v>
      </c>
    </row>
    <row r="1389" spans="1:10" ht="14.25" customHeight="1" x14ac:dyDescent="0.3">
      <c r="A1389" s="212" t="s">
        <v>337</v>
      </c>
      <c r="B1389" s="211"/>
      <c r="C1389" s="211"/>
      <c r="D1389" s="211"/>
      <c r="E1389" s="210"/>
      <c r="F1389" s="209">
        <v>6.7</v>
      </c>
      <c r="G1389" s="212" t="s">
        <v>336</v>
      </c>
      <c r="H1389" s="211"/>
      <c r="I1389" s="210"/>
      <c r="J1389" s="209">
        <v>22.17</v>
      </c>
    </row>
    <row r="1390" spans="1:10" ht="14.25" customHeight="1" x14ac:dyDescent="0.3">
      <c r="A1390" s="212" t="s">
        <v>335</v>
      </c>
      <c r="B1390" s="211"/>
      <c r="C1390" s="211"/>
      <c r="D1390" s="211"/>
      <c r="E1390" s="210"/>
      <c r="F1390" s="209">
        <v>7.48</v>
      </c>
      <c r="G1390" s="212" t="s">
        <v>334</v>
      </c>
      <c r="H1390" s="211"/>
      <c r="I1390" s="210"/>
      <c r="J1390" s="209">
        <v>4.9800000000000004</v>
      </c>
    </row>
    <row r="1391" spans="1:10" ht="14.25" customHeight="1" x14ac:dyDescent="0.3">
      <c r="A1391" s="212" t="s">
        <v>333</v>
      </c>
      <c r="B1391" s="211"/>
      <c r="C1391" s="211"/>
      <c r="D1391" s="211"/>
      <c r="E1391" s="210"/>
      <c r="F1391" s="209">
        <v>22.17</v>
      </c>
      <c r="G1391" s="212" t="s">
        <v>332</v>
      </c>
      <c r="H1391" s="211"/>
      <c r="I1391" s="210"/>
      <c r="J1391" s="209">
        <v>27.15</v>
      </c>
    </row>
    <row r="1392" spans="1:10" ht="14.25" customHeight="1" x14ac:dyDescent="0.3">
      <c r="A1392" s="232" t="s">
        <v>342</v>
      </c>
      <c r="B1392" s="228" t="s">
        <v>341</v>
      </c>
      <c r="C1392" s="228" t="s">
        <v>969</v>
      </c>
      <c r="D1392" s="231" t="s">
        <v>538</v>
      </c>
      <c r="E1392" s="230"/>
      <c r="F1392" s="230"/>
      <c r="G1392" s="230"/>
      <c r="H1392" s="230"/>
      <c r="I1392" s="229"/>
      <c r="J1392" s="228" t="s">
        <v>338</v>
      </c>
    </row>
    <row r="1393" spans="1:10" ht="14.25" customHeight="1" x14ac:dyDescent="0.3">
      <c r="A1393" s="224" t="s">
        <v>54</v>
      </c>
      <c r="B1393" s="224" t="s">
        <v>55</v>
      </c>
      <c r="C1393" s="224" t="s">
        <v>9</v>
      </c>
      <c r="D1393" s="227" t="s">
        <v>10</v>
      </c>
      <c r="E1393" s="226"/>
      <c r="F1393" s="225"/>
      <c r="G1393" s="224" t="s">
        <v>353</v>
      </c>
      <c r="H1393" s="224" t="s">
        <v>352</v>
      </c>
      <c r="I1393" s="223" t="s">
        <v>351</v>
      </c>
      <c r="J1393" s="222" t="s">
        <v>56</v>
      </c>
    </row>
    <row r="1394" spans="1:10" ht="14.25" customHeight="1" x14ac:dyDescent="0.3">
      <c r="A1394" s="216" t="s">
        <v>346</v>
      </c>
      <c r="B1394" s="216" t="s">
        <v>341</v>
      </c>
      <c r="C1394" s="216" t="s">
        <v>537</v>
      </c>
      <c r="D1394" s="219" t="s">
        <v>425</v>
      </c>
      <c r="E1394" s="218"/>
      <c r="F1394" s="217"/>
      <c r="G1394" s="216" t="s">
        <v>338</v>
      </c>
      <c r="H1394" s="215">
        <v>1</v>
      </c>
      <c r="I1394" s="214">
        <v>3.47</v>
      </c>
      <c r="J1394" s="213">
        <v>3.47</v>
      </c>
    </row>
    <row r="1395" spans="1:10" ht="14.25" customHeight="1" x14ac:dyDescent="0.3">
      <c r="A1395" s="216" t="s">
        <v>346</v>
      </c>
      <c r="B1395" s="216" t="s">
        <v>341</v>
      </c>
      <c r="C1395" s="216" t="s">
        <v>536</v>
      </c>
      <c r="D1395" s="219" t="s">
        <v>423</v>
      </c>
      <c r="E1395" s="218"/>
      <c r="F1395" s="217"/>
      <c r="G1395" s="216" t="s">
        <v>338</v>
      </c>
      <c r="H1395" s="215">
        <v>1</v>
      </c>
      <c r="I1395" s="214">
        <v>1</v>
      </c>
      <c r="J1395" s="213">
        <v>1</v>
      </c>
    </row>
    <row r="1396" spans="1:10" ht="14.25" customHeight="1" x14ac:dyDescent="0.3">
      <c r="A1396" s="216" t="s">
        <v>346</v>
      </c>
      <c r="B1396" s="216" t="s">
        <v>341</v>
      </c>
      <c r="C1396" s="216" t="s">
        <v>535</v>
      </c>
      <c r="D1396" s="219" t="s">
        <v>534</v>
      </c>
      <c r="E1396" s="218"/>
      <c r="F1396" s="217"/>
      <c r="G1396" s="216" t="s">
        <v>338</v>
      </c>
      <c r="H1396" s="215">
        <v>1</v>
      </c>
      <c r="I1396" s="214">
        <v>1.34</v>
      </c>
      <c r="J1396" s="213">
        <v>1.34</v>
      </c>
    </row>
    <row r="1397" spans="1:10" ht="14.25" customHeight="1" x14ac:dyDescent="0.3">
      <c r="A1397" s="216" t="s">
        <v>346</v>
      </c>
      <c r="B1397" s="216" t="s">
        <v>341</v>
      </c>
      <c r="C1397" s="216" t="s">
        <v>533</v>
      </c>
      <c r="D1397" s="219" t="s">
        <v>532</v>
      </c>
      <c r="E1397" s="218"/>
      <c r="F1397" s="217"/>
      <c r="G1397" s="216" t="s">
        <v>338</v>
      </c>
      <c r="H1397" s="215">
        <v>1</v>
      </c>
      <c r="I1397" s="214">
        <v>0.04</v>
      </c>
      <c r="J1397" s="213">
        <v>0.04</v>
      </c>
    </row>
    <row r="1398" spans="1:10" ht="14.25" customHeight="1" x14ac:dyDescent="0.3">
      <c r="A1398" s="216" t="s">
        <v>346</v>
      </c>
      <c r="B1398" s="216" t="s">
        <v>341</v>
      </c>
      <c r="C1398" s="216" t="s">
        <v>683</v>
      </c>
      <c r="D1398" s="219" t="s">
        <v>498</v>
      </c>
      <c r="E1398" s="218"/>
      <c r="F1398" s="217"/>
      <c r="G1398" s="216" t="s">
        <v>338</v>
      </c>
      <c r="H1398" s="215">
        <v>1</v>
      </c>
      <c r="I1398" s="214">
        <v>1.24</v>
      </c>
      <c r="J1398" s="213">
        <v>1.24</v>
      </c>
    </row>
    <row r="1399" spans="1:10" ht="17.25" customHeight="1" x14ac:dyDescent="0.3"/>
    <row r="1400" spans="1:10" ht="11.25" customHeight="1" x14ac:dyDescent="0.3">
      <c r="A1400" s="208" t="s">
        <v>331</v>
      </c>
      <c r="B1400" s="208"/>
      <c r="C1400" s="208"/>
      <c r="D1400" s="208"/>
      <c r="E1400" s="208"/>
      <c r="F1400" s="208"/>
      <c r="G1400" s="208"/>
      <c r="H1400" s="208"/>
      <c r="I1400" s="208"/>
      <c r="J1400" s="208"/>
    </row>
    <row r="1401" spans="1:10" ht="11.25" customHeight="1" x14ac:dyDescent="0.3">
      <c r="A1401" s="208" t="s">
        <v>330</v>
      </c>
      <c r="B1401" s="208"/>
      <c r="C1401" s="208"/>
      <c r="D1401" s="208"/>
      <c r="E1401" s="208"/>
      <c r="F1401" s="208"/>
      <c r="G1401" s="208"/>
      <c r="H1401" s="208"/>
      <c r="I1401" s="208"/>
      <c r="J1401" s="208"/>
    </row>
    <row r="1402" spans="1:10" ht="11.25" customHeight="1" x14ac:dyDescent="0.3">
      <c r="A1402" s="208" t="s">
        <v>329</v>
      </c>
      <c r="B1402" s="208"/>
      <c r="C1402" s="208"/>
      <c r="D1402" s="208"/>
      <c r="E1402" s="208"/>
      <c r="F1402" s="208"/>
      <c r="G1402" s="208"/>
      <c r="H1402" s="208"/>
      <c r="I1402" s="208"/>
      <c r="J1402" s="208"/>
    </row>
    <row r="1403" spans="1:10" ht="70.95" customHeight="1" x14ac:dyDescent="0.3"/>
    <row r="1404" spans="1:10" ht="14.25" customHeight="1" x14ac:dyDescent="0.3">
      <c r="A1404" s="256" t="s">
        <v>395</v>
      </c>
      <c r="B1404" s="255"/>
      <c r="C1404" s="255"/>
      <c r="D1404" s="255"/>
      <c r="E1404" s="255"/>
      <c r="F1404" s="255"/>
      <c r="G1404" s="255"/>
      <c r="H1404" s="255"/>
      <c r="I1404" s="255"/>
      <c r="J1404" s="254"/>
    </row>
    <row r="1405" spans="1:10" ht="14.25" customHeight="1" x14ac:dyDescent="0.3">
      <c r="A1405" s="253" t="s">
        <v>394</v>
      </c>
      <c r="B1405" s="251" t="s">
        <v>57</v>
      </c>
      <c r="C1405" s="250"/>
      <c r="D1405" s="250"/>
      <c r="E1405" s="250"/>
      <c r="F1405" s="250"/>
      <c r="G1405" s="250"/>
      <c r="H1405" s="249"/>
      <c r="I1405" s="233" t="s">
        <v>393</v>
      </c>
      <c r="J1405" s="216" t="s">
        <v>968</v>
      </c>
    </row>
    <row r="1406" spans="1:10" ht="14.25" customHeight="1" x14ac:dyDescent="0.3">
      <c r="A1406" s="253" t="s">
        <v>61</v>
      </c>
      <c r="B1406" s="251" t="s">
        <v>65</v>
      </c>
      <c r="C1406" s="250"/>
      <c r="D1406" s="250"/>
      <c r="E1406" s="250"/>
      <c r="F1406" s="250"/>
      <c r="G1406" s="250"/>
      <c r="H1406" s="249"/>
      <c r="I1406" s="233" t="s">
        <v>391</v>
      </c>
      <c r="J1406" s="216" t="s">
        <v>390</v>
      </c>
    </row>
    <row r="1407" spans="1:10" ht="14.25" customHeight="1" x14ac:dyDescent="0.3">
      <c r="A1407" s="252" t="s">
        <v>389</v>
      </c>
      <c r="B1407" s="251" t="s">
        <v>209</v>
      </c>
      <c r="C1407" s="250"/>
      <c r="D1407" s="250"/>
      <c r="E1407" s="250"/>
      <c r="F1407" s="250"/>
      <c r="G1407" s="250"/>
      <c r="H1407" s="249"/>
      <c r="I1407" s="240" t="s">
        <v>388</v>
      </c>
      <c r="J1407" s="239"/>
    </row>
    <row r="1408" spans="1:10" ht="14.25" customHeight="1" x14ac:dyDescent="0.3">
      <c r="A1408" s="248" t="s">
        <v>387</v>
      </c>
      <c r="B1408" s="247" t="s">
        <v>386</v>
      </c>
      <c r="C1408" s="246"/>
      <c r="D1408" s="246"/>
      <c r="E1408" s="246"/>
      <c r="F1408" s="246"/>
      <c r="G1408" s="246"/>
      <c r="H1408" s="245"/>
      <c r="I1408" s="233" t="s">
        <v>385</v>
      </c>
      <c r="J1408" s="216" t="s">
        <v>384</v>
      </c>
    </row>
    <row r="1409" spans="1:10" ht="14.25" customHeight="1" x14ac:dyDescent="0.3">
      <c r="A1409" s="238"/>
      <c r="B1409" s="243"/>
      <c r="C1409" s="242"/>
      <c r="D1409" s="242"/>
      <c r="E1409" s="242"/>
      <c r="F1409" s="242"/>
      <c r="G1409" s="242"/>
      <c r="H1409" s="241"/>
      <c r="I1409" s="244" t="s">
        <v>383</v>
      </c>
      <c r="J1409" s="216" t="s">
        <v>382</v>
      </c>
    </row>
    <row r="1410" spans="1:10" ht="14.25" customHeight="1" x14ac:dyDescent="0.3">
      <c r="A1410" s="238"/>
      <c r="B1410" s="243"/>
      <c r="C1410" s="242"/>
      <c r="D1410" s="242"/>
      <c r="E1410" s="242"/>
      <c r="F1410" s="242"/>
      <c r="G1410" s="242"/>
      <c r="H1410" s="241"/>
      <c r="I1410" s="240" t="s">
        <v>7</v>
      </c>
      <c r="J1410" s="239"/>
    </row>
    <row r="1411" spans="1:10" ht="14.25" customHeight="1" x14ac:dyDescent="0.3">
      <c r="A1411" s="238"/>
      <c r="B1411" s="237"/>
      <c r="C1411" s="236"/>
      <c r="D1411" s="236"/>
      <c r="E1411" s="236"/>
      <c r="F1411" s="236"/>
      <c r="G1411" s="236"/>
      <c r="H1411" s="235"/>
      <c r="I1411" s="233" t="s">
        <v>381</v>
      </c>
      <c r="J1411" s="216" t="s">
        <v>380</v>
      </c>
    </row>
    <row r="1412" spans="1:10" ht="14.25" customHeight="1" x14ac:dyDescent="0.3">
      <c r="A1412" s="234"/>
      <c r="B1412" s="219" t="s">
        <v>378</v>
      </c>
      <c r="C1412" s="218"/>
      <c r="D1412" s="217"/>
      <c r="E1412" s="219" t="s">
        <v>320</v>
      </c>
      <c r="F1412" s="218"/>
      <c r="G1412" s="218"/>
      <c r="H1412" s="217"/>
      <c r="I1412" s="233" t="s">
        <v>379</v>
      </c>
      <c r="J1412" s="216" t="s">
        <v>378</v>
      </c>
    </row>
    <row r="1413" spans="1:10" ht="14.25" customHeight="1" x14ac:dyDescent="0.3">
      <c r="A1413" s="233" t="s">
        <v>377</v>
      </c>
      <c r="B1413" s="219" t="s">
        <v>376</v>
      </c>
      <c r="C1413" s="218"/>
      <c r="D1413" s="218"/>
      <c r="E1413" s="218"/>
      <c r="F1413" s="218"/>
      <c r="G1413" s="218"/>
      <c r="H1413" s="218"/>
      <c r="I1413" s="218"/>
      <c r="J1413" s="217"/>
    </row>
    <row r="1414" spans="1:10" ht="22.8" customHeight="1" x14ac:dyDescent="0.3">
      <c r="A1414" s="216" t="s">
        <v>346</v>
      </c>
      <c r="B1414" s="216" t="s">
        <v>341</v>
      </c>
      <c r="C1414" s="216" t="s">
        <v>682</v>
      </c>
      <c r="D1414" s="219" t="s">
        <v>500</v>
      </c>
      <c r="E1414" s="218"/>
      <c r="F1414" s="217"/>
      <c r="G1414" s="216" t="s">
        <v>338</v>
      </c>
      <c r="H1414" s="215">
        <v>1</v>
      </c>
      <c r="I1414" s="214">
        <v>0.82</v>
      </c>
      <c r="J1414" s="213">
        <v>0.82</v>
      </c>
    </row>
    <row r="1415" spans="1:10" ht="14.25" customHeight="1" x14ac:dyDescent="0.3">
      <c r="A1415" s="212" t="s">
        <v>337</v>
      </c>
      <c r="B1415" s="211"/>
      <c r="C1415" s="211"/>
      <c r="D1415" s="211"/>
      <c r="E1415" s="210"/>
      <c r="F1415" s="209">
        <v>0</v>
      </c>
      <c r="G1415" s="212" t="s">
        <v>336</v>
      </c>
      <c r="H1415" s="211"/>
      <c r="I1415" s="210"/>
      <c r="J1415" s="209">
        <v>7.91</v>
      </c>
    </row>
    <row r="1416" spans="1:10" ht="14.25" customHeight="1" x14ac:dyDescent="0.3">
      <c r="A1416" s="212" t="s">
        <v>335</v>
      </c>
      <c r="B1416" s="211"/>
      <c r="C1416" s="211"/>
      <c r="D1416" s="211"/>
      <c r="E1416" s="210"/>
      <c r="F1416" s="209">
        <v>0</v>
      </c>
      <c r="G1416" s="212" t="s">
        <v>334</v>
      </c>
      <c r="H1416" s="211"/>
      <c r="I1416" s="210"/>
      <c r="J1416" s="209">
        <v>1.78</v>
      </c>
    </row>
    <row r="1417" spans="1:10" ht="14.25" customHeight="1" x14ac:dyDescent="0.3">
      <c r="A1417" s="212" t="s">
        <v>333</v>
      </c>
      <c r="B1417" s="211"/>
      <c r="C1417" s="211"/>
      <c r="D1417" s="211"/>
      <c r="E1417" s="210"/>
      <c r="F1417" s="209">
        <v>0</v>
      </c>
      <c r="G1417" s="212" t="s">
        <v>332</v>
      </c>
      <c r="H1417" s="211"/>
      <c r="I1417" s="210"/>
      <c r="J1417" s="209">
        <v>9.69</v>
      </c>
    </row>
    <row r="1418" spans="1:10" ht="14.25" customHeight="1" x14ac:dyDescent="0.3">
      <c r="A1418" s="232" t="s">
        <v>342</v>
      </c>
      <c r="B1418" s="228" t="s">
        <v>341</v>
      </c>
      <c r="C1418" s="228" t="s">
        <v>961</v>
      </c>
      <c r="D1418" s="231" t="s">
        <v>960</v>
      </c>
      <c r="E1418" s="230"/>
      <c r="F1418" s="230"/>
      <c r="G1418" s="230"/>
      <c r="H1418" s="230"/>
      <c r="I1418" s="229"/>
      <c r="J1418" s="228" t="s">
        <v>338</v>
      </c>
    </row>
    <row r="1419" spans="1:10" ht="14.25" customHeight="1" x14ac:dyDescent="0.3">
      <c r="A1419" s="224" t="s">
        <v>54</v>
      </c>
      <c r="B1419" s="224" t="s">
        <v>55</v>
      </c>
      <c r="C1419" s="224" t="s">
        <v>9</v>
      </c>
      <c r="D1419" s="227" t="s">
        <v>10</v>
      </c>
      <c r="E1419" s="226"/>
      <c r="F1419" s="225"/>
      <c r="G1419" s="224" t="s">
        <v>353</v>
      </c>
      <c r="H1419" s="224" t="s">
        <v>352</v>
      </c>
      <c r="I1419" s="223" t="s">
        <v>351</v>
      </c>
      <c r="J1419" s="222" t="s">
        <v>56</v>
      </c>
    </row>
    <row r="1420" spans="1:10" ht="14.25" customHeight="1" x14ac:dyDescent="0.3">
      <c r="A1420" s="216" t="s">
        <v>412</v>
      </c>
      <c r="B1420" s="216" t="s">
        <v>341</v>
      </c>
      <c r="C1420" s="216" t="s">
        <v>959</v>
      </c>
      <c r="D1420" s="219" t="s">
        <v>967</v>
      </c>
      <c r="E1420" s="218"/>
      <c r="F1420" s="217"/>
      <c r="G1420" s="216" t="s">
        <v>338</v>
      </c>
      <c r="H1420" s="215">
        <v>5.8599999999999998E-3</v>
      </c>
      <c r="I1420" s="214">
        <v>14.18</v>
      </c>
      <c r="J1420" s="213">
        <v>0.08</v>
      </c>
    </row>
    <row r="1421" spans="1:10" ht="14.25" customHeight="1" x14ac:dyDescent="0.3">
      <c r="A1421" s="212" t="s">
        <v>337</v>
      </c>
      <c r="B1421" s="211"/>
      <c r="C1421" s="211"/>
      <c r="D1421" s="211"/>
      <c r="E1421" s="210"/>
      <c r="F1421" s="209">
        <v>0.04</v>
      </c>
      <c r="G1421" s="212" t="s">
        <v>336</v>
      </c>
      <c r="H1421" s="211"/>
      <c r="I1421" s="210"/>
      <c r="J1421" s="209">
        <v>0.08</v>
      </c>
    </row>
    <row r="1422" spans="1:10" ht="14.25" customHeight="1" x14ac:dyDescent="0.3">
      <c r="A1422" s="212" t="s">
        <v>335</v>
      </c>
      <c r="B1422" s="211"/>
      <c r="C1422" s="211"/>
      <c r="D1422" s="211"/>
      <c r="E1422" s="210"/>
      <c r="F1422" s="209">
        <v>0.04</v>
      </c>
      <c r="G1422" s="212" t="s">
        <v>334</v>
      </c>
      <c r="H1422" s="211"/>
      <c r="I1422" s="210"/>
      <c r="J1422" s="209">
        <v>0.02</v>
      </c>
    </row>
    <row r="1423" spans="1:10" ht="14.25" customHeight="1" x14ac:dyDescent="0.3">
      <c r="A1423" s="212" t="s">
        <v>333</v>
      </c>
      <c r="B1423" s="211"/>
      <c r="C1423" s="211"/>
      <c r="D1423" s="211"/>
      <c r="E1423" s="210"/>
      <c r="F1423" s="209">
        <v>0.08</v>
      </c>
      <c r="G1423" s="212" t="s">
        <v>332</v>
      </c>
      <c r="H1423" s="211"/>
      <c r="I1423" s="210"/>
      <c r="J1423" s="209">
        <v>0.1</v>
      </c>
    </row>
    <row r="1424" spans="1:10" ht="14.25" customHeight="1" x14ac:dyDescent="0.3">
      <c r="A1424" s="232" t="s">
        <v>342</v>
      </c>
      <c r="B1424" s="228" t="s">
        <v>341</v>
      </c>
      <c r="C1424" s="228" t="s">
        <v>966</v>
      </c>
      <c r="D1424" s="231" t="s">
        <v>965</v>
      </c>
      <c r="E1424" s="230"/>
      <c r="F1424" s="230"/>
      <c r="G1424" s="230"/>
      <c r="H1424" s="230"/>
      <c r="I1424" s="229"/>
      <c r="J1424" s="228" t="s">
        <v>217</v>
      </c>
    </row>
    <row r="1425" spans="1:10" ht="14.25" customHeight="1" x14ac:dyDescent="0.3">
      <c r="A1425" s="224" t="s">
        <v>54</v>
      </c>
      <c r="B1425" s="224" t="s">
        <v>55</v>
      </c>
      <c r="C1425" s="224" t="s">
        <v>9</v>
      </c>
      <c r="D1425" s="227" t="s">
        <v>10</v>
      </c>
      <c r="E1425" s="226"/>
      <c r="F1425" s="225"/>
      <c r="G1425" s="224" t="s">
        <v>353</v>
      </c>
      <c r="H1425" s="224" t="s">
        <v>352</v>
      </c>
      <c r="I1425" s="223" t="s">
        <v>351</v>
      </c>
      <c r="J1425" s="222" t="s">
        <v>56</v>
      </c>
    </row>
    <row r="1426" spans="1:10" ht="14.25" customHeight="1" x14ac:dyDescent="0.3">
      <c r="A1426" s="220" t="s">
        <v>342</v>
      </c>
      <c r="B1426" s="216" t="s">
        <v>341</v>
      </c>
      <c r="C1426" s="216" t="s">
        <v>340</v>
      </c>
      <c r="D1426" s="219" t="s">
        <v>339</v>
      </c>
      <c r="E1426" s="218"/>
      <c r="F1426" s="217"/>
      <c r="G1426" s="216" t="s">
        <v>338</v>
      </c>
      <c r="H1426" s="215">
        <v>3.956</v>
      </c>
      <c r="I1426" s="214">
        <v>21.79</v>
      </c>
      <c r="J1426" s="213">
        <v>86.2</v>
      </c>
    </row>
    <row r="1427" spans="1:10" ht="14.25" customHeight="1" x14ac:dyDescent="0.3">
      <c r="A1427" s="212" t="s">
        <v>337</v>
      </c>
      <c r="B1427" s="211"/>
      <c r="C1427" s="211"/>
      <c r="D1427" s="211"/>
      <c r="E1427" s="210"/>
      <c r="F1427" s="209">
        <v>25.56</v>
      </c>
      <c r="G1427" s="212" t="s">
        <v>336</v>
      </c>
      <c r="H1427" s="211"/>
      <c r="I1427" s="210"/>
      <c r="J1427" s="209">
        <v>86.2</v>
      </c>
    </row>
    <row r="1428" spans="1:10" ht="14.25" customHeight="1" x14ac:dyDescent="0.3">
      <c r="A1428" s="212" t="s">
        <v>335</v>
      </c>
      <c r="B1428" s="211"/>
      <c r="C1428" s="211"/>
      <c r="D1428" s="211"/>
      <c r="E1428" s="210"/>
      <c r="F1428" s="209">
        <v>28.52</v>
      </c>
      <c r="G1428" s="212" t="s">
        <v>334</v>
      </c>
      <c r="H1428" s="211"/>
      <c r="I1428" s="210"/>
      <c r="J1428" s="209">
        <v>19.37</v>
      </c>
    </row>
    <row r="1429" spans="1:10" ht="14.25" customHeight="1" x14ac:dyDescent="0.3">
      <c r="A1429" s="212" t="s">
        <v>333</v>
      </c>
      <c r="B1429" s="211"/>
      <c r="C1429" s="211"/>
      <c r="D1429" s="211"/>
      <c r="E1429" s="210"/>
      <c r="F1429" s="209">
        <v>86.2</v>
      </c>
      <c r="G1429" s="212" t="s">
        <v>332</v>
      </c>
      <c r="H1429" s="211"/>
      <c r="I1429" s="210"/>
      <c r="J1429" s="209">
        <v>105.57</v>
      </c>
    </row>
    <row r="1430" spans="1:10" ht="14.25" customHeight="1" x14ac:dyDescent="0.3">
      <c r="A1430" s="232" t="s">
        <v>342</v>
      </c>
      <c r="B1430" s="228" t="s">
        <v>357</v>
      </c>
      <c r="C1430" s="228" t="s">
        <v>964</v>
      </c>
      <c r="D1430" s="231" t="s">
        <v>963</v>
      </c>
      <c r="E1430" s="230"/>
      <c r="F1430" s="230"/>
      <c r="G1430" s="230"/>
      <c r="H1430" s="230"/>
      <c r="I1430" s="229"/>
      <c r="J1430" s="228" t="s">
        <v>338</v>
      </c>
    </row>
    <row r="1431" spans="1:10" ht="14.25" customHeight="1" x14ac:dyDescent="0.3">
      <c r="A1431" s="224" t="s">
        <v>54</v>
      </c>
      <c r="B1431" s="224" t="s">
        <v>55</v>
      </c>
      <c r="C1431" s="224" t="s">
        <v>9</v>
      </c>
      <c r="D1431" s="227" t="s">
        <v>10</v>
      </c>
      <c r="E1431" s="226"/>
      <c r="F1431" s="225"/>
      <c r="G1431" s="224" t="s">
        <v>353</v>
      </c>
      <c r="H1431" s="224" t="s">
        <v>352</v>
      </c>
      <c r="I1431" s="223" t="s">
        <v>351</v>
      </c>
      <c r="J1431" s="222" t="s">
        <v>56</v>
      </c>
    </row>
    <row r="1432" spans="1:10" ht="14.25" customHeight="1" x14ac:dyDescent="0.3">
      <c r="A1432" s="216" t="s">
        <v>412</v>
      </c>
      <c r="B1432" s="216" t="s">
        <v>357</v>
      </c>
      <c r="C1432" s="216" t="s">
        <v>962</v>
      </c>
      <c r="D1432" s="219" t="s">
        <v>958</v>
      </c>
      <c r="E1432" s="218"/>
      <c r="F1432" s="217"/>
      <c r="G1432" s="216" t="s">
        <v>338</v>
      </c>
      <c r="H1432" s="215">
        <v>1</v>
      </c>
      <c r="I1432" s="214">
        <v>14.18</v>
      </c>
      <c r="J1432" s="213">
        <v>14.18</v>
      </c>
    </row>
    <row r="1433" spans="1:10" ht="14.25" customHeight="1" x14ac:dyDescent="0.3">
      <c r="A1433" s="220" t="s">
        <v>342</v>
      </c>
      <c r="B1433" s="216" t="s">
        <v>357</v>
      </c>
      <c r="C1433" s="216" t="s">
        <v>961</v>
      </c>
      <c r="D1433" s="219" t="s">
        <v>960</v>
      </c>
      <c r="E1433" s="218"/>
      <c r="F1433" s="217"/>
      <c r="G1433" s="216" t="s">
        <v>338</v>
      </c>
      <c r="H1433" s="215">
        <v>1</v>
      </c>
      <c r="I1433" s="214">
        <v>7.0000000000000007E-2</v>
      </c>
      <c r="J1433" s="213">
        <v>7.0000000000000007E-2</v>
      </c>
    </row>
    <row r="1434" spans="1:10" ht="14.25" customHeight="1" x14ac:dyDescent="0.3">
      <c r="A1434" s="220" t="s">
        <v>342</v>
      </c>
      <c r="B1434" s="216" t="s">
        <v>357</v>
      </c>
      <c r="C1434" s="216" t="s">
        <v>957</v>
      </c>
      <c r="D1434" s="219" t="s">
        <v>956</v>
      </c>
      <c r="E1434" s="218"/>
      <c r="F1434" s="217"/>
      <c r="G1434" s="216" t="s">
        <v>338</v>
      </c>
      <c r="H1434" s="215">
        <v>1</v>
      </c>
      <c r="I1434" s="214">
        <v>7.91</v>
      </c>
      <c r="J1434" s="213">
        <v>7.91</v>
      </c>
    </row>
    <row r="1435" spans="1:10" ht="14.25" customHeight="1" x14ac:dyDescent="0.3">
      <c r="A1435" s="212" t="s">
        <v>337</v>
      </c>
      <c r="B1435" s="211"/>
      <c r="C1435" s="211"/>
      <c r="D1435" s="211"/>
      <c r="E1435" s="210"/>
      <c r="F1435" s="209">
        <v>6.7</v>
      </c>
      <c r="G1435" s="212" t="s">
        <v>336</v>
      </c>
      <c r="H1435" s="211"/>
      <c r="I1435" s="210"/>
      <c r="J1435" s="209">
        <v>22.16</v>
      </c>
    </row>
    <row r="1436" spans="1:10" ht="14.25" customHeight="1" x14ac:dyDescent="0.3">
      <c r="A1436" s="212" t="s">
        <v>335</v>
      </c>
      <c r="B1436" s="211"/>
      <c r="C1436" s="211"/>
      <c r="D1436" s="211"/>
      <c r="E1436" s="210"/>
      <c r="F1436" s="209">
        <v>7.48</v>
      </c>
      <c r="G1436" s="212" t="s">
        <v>334</v>
      </c>
      <c r="H1436" s="211"/>
      <c r="I1436" s="210"/>
      <c r="J1436" s="209">
        <v>4.9800000000000004</v>
      </c>
    </row>
    <row r="1437" spans="1:10" ht="14.25" customHeight="1" x14ac:dyDescent="0.3">
      <c r="A1437" s="212" t="s">
        <v>333</v>
      </c>
      <c r="B1437" s="211"/>
      <c r="C1437" s="211"/>
      <c r="D1437" s="211"/>
      <c r="E1437" s="210"/>
      <c r="F1437" s="209">
        <v>22.16</v>
      </c>
      <c r="G1437" s="212" t="s">
        <v>332</v>
      </c>
      <c r="H1437" s="211"/>
      <c r="I1437" s="210"/>
      <c r="J1437" s="209">
        <v>27.14</v>
      </c>
    </row>
    <row r="1438" spans="1:10" ht="14.25" customHeight="1" x14ac:dyDescent="0.3">
      <c r="A1438" s="232" t="s">
        <v>342</v>
      </c>
      <c r="B1438" s="228" t="s">
        <v>357</v>
      </c>
      <c r="C1438" s="228" t="s">
        <v>961</v>
      </c>
      <c r="D1438" s="231" t="s">
        <v>960</v>
      </c>
      <c r="E1438" s="230"/>
      <c r="F1438" s="230"/>
      <c r="G1438" s="230"/>
      <c r="H1438" s="230"/>
      <c r="I1438" s="229"/>
      <c r="J1438" s="228" t="s">
        <v>338</v>
      </c>
    </row>
    <row r="1439" spans="1:10" ht="14.25" customHeight="1" x14ac:dyDescent="0.3">
      <c r="A1439" s="224" t="s">
        <v>54</v>
      </c>
      <c r="B1439" s="224" t="s">
        <v>55</v>
      </c>
      <c r="C1439" s="224" t="s">
        <v>9</v>
      </c>
      <c r="D1439" s="227" t="s">
        <v>10</v>
      </c>
      <c r="E1439" s="226"/>
      <c r="F1439" s="225"/>
      <c r="G1439" s="224" t="s">
        <v>353</v>
      </c>
      <c r="H1439" s="224" t="s">
        <v>352</v>
      </c>
      <c r="I1439" s="223" t="s">
        <v>351</v>
      </c>
      <c r="J1439" s="222" t="s">
        <v>56</v>
      </c>
    </row>
    <row r="1440" spans="1:10" ht="14.25" customHeight="1" x14ac:dyDescent="0.3">
      <c r="A1440" s="216" t="s">
        <v>412</v>
      </c>
      <c r="B1440" s="216" t="s">
        <v>357</v>
      </c>
      <c r="C1440" s="216" t="s">
        <v>959</v>
      </c>
      <c r="D1440" s="219" t="s">
        <v>958</v>
      </c>
      <c r="E1440" s="218"/>
      <c r="F1440" s="217"/>
      <c r="G1440" s="216" t="s">
        <v>338</v>
      </c>
      <c r="H1440" s="215">
        <v>5.3400000000000001E-3</v>
      </c>
      <c r="I1440" s="214">
        <v>13.63</v>
      </c>
      <c r="J1440" s="213">
        <v>7.0000000000000007E-2</v>
      </c>
    </row>
    <row r="1441" spans="1:10" ht="14.25" customHeight="1" x14ac:dyDescent="0.3">
      <c r="A1441" s="212" t="s">
        <v>337</v>
      </c>
      <c r="B1441" s="211"/>
      <c r="C1441" s="211"/>
      <c r="D1441" s="211"/>
      <c r="E1441" s="210"/>
      <c r="F1441" s="209">
        <v>0.03</v>
      </c>
      <c r="G1441" s="212" t="s">
        <v>336</v>
      </c>
      <c r="H1441" s="211"/>
      <c r="I1441" s="210"/>
      <c r="J1441" s="209">
        <v>7.0000000000000007E-2</v>
      </c>
    </row>
    <row r="1442" spans="1:10" ht="14.25" customHeight="1" x14ac:dyDescent="0.3">
      <c r="A1442" s="212" t="s">
        <v>335</v>
      </c>
      <c r="B1442" s="211"/>
      <c r="C1442" s="211"/>
      <c r="D1442" s="211"/>
      <c r="E1442" s="210"/>
      <c r="F1442" s="209">
        <v>0.04</v>
      </c>
      <c r="G1442" s="212" t="s">
        <v>334</v>
      </c>
      <c r="H1442" s="211"/>
      <c r="I1442" s="210"/>
      <c r="J1442" s="209">
        <v>0.02</v>
      </c>
    </row>
    <row r="1443" spans="1:10" ht="14.25" customHeight="1" x14ac:dyDescent="0.3">
      <c r="A1443" s="212" t="s">
        <v>333</v>
      </c>
      <c r="B1443" s="211"/>
      <c r="C1443" s="211"/>
      <c r="D1443" s="211"/>
      <c r="E1443" s="210"/>
      <c r="F1443" s="209">
        <v>7.0000000000000007E-2</v>
      </c>
      <c r="G1443" s="212" t="s">
        <v>332</v>
      </c>
      <c r="H1443" s="211"/>
      <c r="I1443" s="210"/>
      <c r="J1443" s="209">
        <v>0.09</v>
      </c>
    </row>
    <row r="1444" spans="1:10" ht="14.25" customHeight="1" x14ac:dyDescent="0.3">
      <c r="A1444" s="232" t="s">
        <v>342</v>
      </c>
      <c r="B1444" s="228" t="s">
        <v>357</v>
      </c>
      <c r="C1444" s="228" t="s">
        <v>957</v>
      </c>
      <c r="D1444" s="231" t="s">
        <v>956</v>
      </c>
      <c r="E1444" s="230"/>
      <c r="F1444" s="230"/>
      <c r="G1444" s="230"/>
      <c r="H1444" s="230"/>
      <c r="I1444" s="229"/>
      <c r="J1444" s="228" t="s">
        <v>338</v>
      </c>
    </row>
    <row r="1445" spans="1:10" ht="14.25" customHeight="1" x14ac:dyDescent="0.3">
      <c r="A1445" s="224" t="s">
        <v>54</v>
      </c>
      <c r="B1445" s="224" t="s">
        <v>55</v>
      </c>
      <c r="C1445" s="224" t="s">
        <v>9</v>
      </c>
      <c r="D1445" s="227" t="s">
        <v>10</v>
      </c>
      <c r="E1445" s="226"/>
      <c r="F1445" s="225"/>
      <c r="G1445" s="224" t="s">
        <v>353</v>
      </c>
      <c r="H1445" s="224" t="s">
        <v>352</v>
      </c>
      <c r="I1445" s="223" t="s">
        <v>351</v>
      </c>
      <c r="J1445" s="222" t="s">
        <v>56</v>
      </c>
    </row>
    <row r="1446" spans="1:10" ht="14.25" customHeight="1" x14ac:dyDescent="0.3">
      <c r="A1446" s="216" t="s">
        <v>346</v>
      </c>
      <c r="B1446" s="216" t="s">
        <v>357</v>
      </c>
      <c r="C1446" s="216" t="s">
        <v>537</v>
      </c>
      <c r="D1446" s="219" t="s">
        <v>425</v>
      </c>
      <c r="E1446" s="218"/>
      <c r="F1446" s="217"/>
      <c r="G1446" s="216" t="s">
        <v>338</v>
      </c>
      <c r="H1446" s="215">
        <v>1</v>
      </c>
      <c r="I1446" s="214">
        <v>3.47</v>
      </c>
      <c r="J1446" s="213">
        <v>3.47</v>
      </c>
    </row>
    <row r="1447" spans="1:10" ht="14.25" customHeight="1" x14ac:dyDescent="0.3">
      <c r="A1447" s="216" t="s">
        <v>346</v>
      </c>
      <c r="B1447" s="216" t="s">
        <v>357</v>
      </c>
      <c r="C1447" s="216" t="s">
        <v>536</v>
      </c>
      <c r="D1447" s="219" t="s">
        <v>423</v>
      </c>
      <c r="E1447" s="218"/>
      <c r="F1447" s="217"/>
      <c r="G1447" s="216" t="s">
        <v>338</v>
      </c>
      <c r="H1447" s="215">
        <v>1</v>
      </c>
      <c r="I1447" s="214">
        <v>1</v>
      </c>
      <c r="J1447" s="213">
        <v>1</v>
      </c>
    </row>
    <row r="1448" spans="1:10" ht="14.25" customHeight="1" x14ac:dyDescent="0.3">
      <c r="A1448" s="216" t="s">
        <v>346</v>
      </c>
      <c r="B1448" s="216" t="s">
        <v>357</v>
      </c>
      <c r="C1448" s="216" t="s">
        <v>535</v>
      </c>
      <c r="D1448" s="219" t="s">
        <v>534</v>
      </c>
      <c r="E1448" s="218"/>
      <c r="F1448" s="217"/>
      <c r="G1448" s="216" t="s">
        <v>338</v>
      </c>
      <c r="H1448" s="215">
        <v>1</v>
      </c>
      <c r="I1448" s="214">
        <v>1.34</v>
      </c>
      <c r="J1448" s="213">
        <v>1.34</v>
      </c>
    </row>
    <row r="1449" spans="1:10" ht="14.25" customHeight="1" x14ac:dyDescent="0.3">
      <c r="A1449" s="216" t="s">
        <v>346</v>
      </c>
      <c r="B1449" s="216" t="s">
        <v>357</v>
      </c>
      <c r="C1449" s="216" t="s">
        <v>533</v>
      </c>
      <c r="D1449" s="219" t="s">
        <v>532</v>
      </c>
      <c r="E1449" s="218"/>
      <c r="F1449" s="217"/>
      <c r="G1449" s="216" t="s">
        <v>338</v>
      </c>
      <c r="H1449" s="215">
        <v>1</v>
      </c>
      <c r="I1449" s="214">
        <v>0.04</v>
      </c>
      <c r="J1449" s="213">
        <v>0.04</v>
      </c>
    </row>
    <row r="1450" spans="1:10" ht="14.25" customHeight="1" x14ac:dyDescent="0.3">
      <c r="A1450" s="216" t="s">
        <v>346</v>
      </c>
      <c r="B1450" s="216" t="s">
        <v>357</v>
      </c>
      <c r="C1450" s="216" t="s">
        <v>682</v>
      </c>
      <c r="D1450" s="219" t="s">
        <v>955</v>
      </c>
      <c r="E1450" s="218"/>
      <c r="F1450" s="217"/>
      <c r="G1450" s="216" t="s">
        <v>338</v>
      </c>
      <c r="H1450" s="215">
        <v>1</v>
      </c>
      <c r="I1450" s="214">
        <v>0.82</v>
      </c>
      <c r="J1450" s="213">
        <v>0.82</v>
      </c>
    </row>
    <row r="1451" spans="1:10" ht="14.25" customHeight="1" x14ac:dyDescent="0.3">
      <c r="A1451" s="216" t="s">
        <v>346</v>
      </c>
      <c r="B1451" s="216" t="s">
        <v>357</v>
      </c>
      <c r="C1451" s="216" t="s">
        <v>683</v>
      </c>
      <c r="D1451" s="219" t="s">
        <v>954</v>
      </c>
      <c r="E1451" s="218"/>
      <c r="F1451" s="217"/>
      <c r="G1451" s="216" t="s">
        <v>338</v>
      </c>
      <c r="H1451" s="215">
        <v>1</v>
      </c>
      <c r="I1451" s="214">
        <v>1.24</v>
      </c>
      <c r="J1451" s="213">
        <v>1.24</v>
      </c>
    </row>
    <row r="1452" spans="1:10" ht="14.25" customHeight="1" x14ac:dyDescent="0.3">
      <c r="A1452" s="212" t="s">
        <v>337</v>
      </c>
      <c r="B1452" s="211"/>
      <c r="C1452" s="211"/>
      <c r="D1452" s="211"/>
      <c r="E1452" s="210"/>
      <c r="F1452" s="209">
        <v>0</v>
      </c>
      <c r="G1452" s="212" t="s">
        <v>336</v>
      </c>
      <c r="H1452" s="211"/>
      <c r="I1452" s="210"/>
      <c r="J1452" s="209">
        <v>7.91</v>
      </c>
    </row>
    <row r="1453" spans="1:10" ht="14.25" customHeight="1" x14ac:dyDescent="0.3">
      <c r="A1453" s="212" t="s">
        <v>335</v>
      </c>
      <c r="B1453" s="211"/>
      <c r="C1453" s="211"/>
      <c r="D1453" s="211"/>
      <c r="E1453" s="210"/>
      <c r="F1453" s="209">
        <v>0</v>
      </c>
      <c r="G1453" s="212" t="s">
        <v>334</v>
      </c>
      <c r="H1453" s="211"/>
      <c r="I1453" s="210"/>
      <c r="J1453" s="209">
        <v>1.78</v>
      </c>
    </row>
    <row r="1454" spans="1:10" ht="14.25" customHeight="1" x14ac:dyDescent="0.3">
      <c r="A1454" s="212" t="s">
        <v>333</v>
      </c>
      <c r="B1454" s="211"/>
      <c r="C1454" s="211"/>
      <c r="D1454" s="211"/>
      <c r="E1454" s="210"/>
      <c r="F1454" s="209">
        <v>0</v>
      </c>
      <c r="G1454" s="212" t="s">
        <v>332</v>
      </c>
      <c r="H1454" s="211"/>
      <c r="I1454" s="210"/>
      <c r="J1454" s="209">
        <v>9.69</v>
      </c>
    </row>
    <row r="1455" spans="1:10" ht="14.25" customHeight="1" x14ac:dyDescent="0.3">
      <c r="A1455" s="232" t="s">
        <v>342</v>
      </c>
      <c r="B1455" s="228" t="s">
        <v>357</v>
      </c>
      <c r="C1455" s="228" t="s">
        <v>953</v>
      </c>
      <c r="D1455" s="231" t="s">
        <v>952</v>
      </c>
      <c r="E1455" s="230"/>
      <c r="F1455" s="230"/>
      <c r="G1455" s="230"/>
      <c r="H1455" s="230"/>
      <c r="I1455" s="229"/>
      <c r="J1455" s="228" t="s">
        <v>217</v>
      </c>
    </row>
    <row r="1456" spans="1:10" ht="14.25" customHeight="1" x14ac:dyDescent="0.3">
      <c r="A1456" s="224" t="s">
        <v>54</v>
      </c>
      <c r="B1456" s="224" t="s">
        <v>55</v>
      </c>
      <c r="C1456" s="224" t="s">
        <v>9</v>
      </c>
      <c r="D1456" s="227" t="s">
        <v>10</v>
      </c>
      <c r="E1456" s="226"/>
      <c r="F1456" s="225"/>
      <c r="G1456" s="224" t="s">
        <v>353</v>
      </c>
      <c r="H1456" s="224" t="s">
        <v>352</v>
      </c>
      <c r="I1456" s="223" t="s">
        <v>351</v>
      </c>
      <c r="J1456" s="222" t="s">
        <v>56</v>
      </c>
    </row>
    <row r="1457" spans="1:10" ht="14.25" customHeight="1" x14ac:dyDescent="0.3">
      <c r="A1457" s="220" t="s">
        <v>342</v>
      </c>
      <c r="B1457" s="216" t="s">
        <v>357</v>
      </c>
      <c r="C1457" s="216" t="s">
        <v>356</v>
      </c>
      <c r="D1457" s="219" t="s">
        <v>339</v>
      </c>
      <c r="E1457" s="218"/>
      <c r="F1457" s="217"/>
      <c r="G1457" s="216" t="s">
        <v>338</v>
      </c>
      <c r="H1457" s="215">
        <v>4</v>
      </c>
      <c r="I1457" s="214">
        <v>21.76</v>
      </c>
      <c r="J1457" s="213">
        <v>87.04</v>
      </c>
    </row>
    <row r="1458" spans="1:10" ht="14.25" customHeight="1" x14ac:dyDescent="0.3">
      <c r="A1458" s="212" t="s">
        <v>337</v>
      </c>
      <c r="B1458" s="211"/>
      <c r="C1458" s="211"/>
      <c r="D1458" s="211"/>
      <c r="E1458" s="210"/>
      <c r="F1458" s="209">
        <v>25.84</v>
      </c>
      <c r="G1458" s="212" t="s">
        <v>336</v>
      </c>
      <c r="H1458" s="211"/>
      <c r="I1458" s="210"/>
      <c r="J1458" s="209">
        <v>87.04</v>
      </c>
    </row>
    <row r="1459" spans="1:10" ht="14.25" customHeight="1" x14ac:dyDescent="0.3">
      <c r="A1459" s="212" t="s">
        <v>335</v>
      </c>
      <c r="B1459" s="211"/>
      <c r="C1459" s="211"/>
      <c r="D1459" s="211"/>
      <c r="E1459" s="210"/>
      <c r="F1459" s="209">
        <v>28.84</v>
      </c>
      <c r="G1459" s="212" t="s">
        <v>334</v>
      </c>
      <c r="H1459" s="211"/>
      <c r="I1459" s="210"/>
      <c r="J1459" s="209">
        <v>19.559999999999999</v>
      </c>
    </row>
    <row r="1460" spans="1:10" ht="14.25" customHeight="1" x14ac:dyDescent="0.3">
      <c r="A1460" s="212" t="s">
        <v>333</v>
      </c>
      <c r="B1460" s="211"/>
      <c r="C1460" s="211"/>
      <c r="D1460" s="211"/>
      <c r="E1460" s="210"/>
      <c r="F1460" s="209">
        <v>87.04</v>
      </c>
      <c r="G1460" s="212" t="s">
        <v>332</v>
      </c>
      <c r="H1460" s="211"/>
      <c r="I1460" s="210"/>
      <c r="J1460" s="209">
        <v>106.6</v>
      </c>
    </row>
    <row r="1461" spans="1:10" ht="14.25" customHeight="1" x14ac:dyDescent="0.3">
      <c r="A1461" s="232" t="s">
        <v>342</v>
      </c>
      <c r="B1461" s="228" t="s">
        <v>341</v>
      </c>
      <c r="C1461" s="228" t="s">
        <v>951</v>
      </c>
      <c r="D1461" s="231" t="s">
        <v>950</v>
      </c>
      <c r="E1461" s="230"/>
      <c r="F1461" s="230"/>
      <c r="G1461" s="230"/>
      <c r="H1461" s="230"/>
      <c r="I1461" s="229"/>
      <c r="J1461" s="228" t="s">
        <v>218</v>
      </c>
    </row>
    <row r="1462" spans="1:10" ht="14.25" customHeight="1" x14ac:dyDescent="0.3">
      <c r="A1462" s="224" t="s">
        <v>54</v>
      </c>
      <c r="B1462" s="224" t="s">
        <v>55</v>
      </c>
      <c r="C1462" s="224" t="s">
        <v>9</v>
      </c>
      <c r="D1462" s="227" t="s">
        <v>10</v>
      </c>
      <c r="E1462" s="226"/>
      <c r="F1462" s="225"/>
      <c r="G1462" s="224" t="s">
        <v>353</v>
      </c>
      <c r="H1462" s="224" t="s">
        <v>352</v>
      </c>
      <c r="I1462" s="223" t="s">
        <v>351</v>
      </c>
      <c r="J1462" s="222" t="s">
        <v>56</v>
      </c>
    </row>
    <row r="1463" spans="1:10" ht="14.25" customHeight="1" x14ac:dyDescent="0.3">
      <c r="A1463" s="220" t="s">
        <v>342</v>
      </c>
      <c r="B1463" s="216" t="s">
        <v>341</v>
      </c>
      <c r="C1463" s="216" t="s">
        <v>445</v>
      </c>
      <c r="D1463" s="219" t="s">
        <v>370</v>
      </c>
      <c r="E1463" s="218"/>
      <c r="F1463" s="217"/>
      <c r="G1463" s="216" t="s">
        <v>338</v>
      </c>
      <c r="H1463" s="215">
        <v>0.18629999999999999</v>
      </c>
      <c r="I1463" s="214">
        <v>27.26</v>
      </c>
      <c r="J1463" s="213">
        <v>5.08</v>
      </c>
    </row>
    <row r="1464" spans="1:10" ht="14.25" customHeight="1" x14ac:dyDescent="0.3">
      <c r="A1464" s="220" t="s">
        <v>342</v>
      </c>
      <c r="B1464" s="216" t="s">
        <v>341</v>
      </c>
      <c r="C1464" s="216" t="s">
        <v>340</v>
      </c>
      <c r="D1464" s="219" t="s">
        <v>339</v>
      </c>
      <c r="E1464" s="218"/>
      <c r="F1464" s="217"/>
      <c r="G1464" s="216" t="s">
        <v>338</v>
      </c>
      <c r="H1464" s="215">
        <v>5.0799999999999998E-2</v>
      </c>
      <c r="I1464" s="214">
        <v>21.79</v>
      </c>
      <c r="J1464" s="213">
        <v>1.1100000000000001</v>
      </c>
    </row>
    <row r="1465" spans="1:10" ht="22.8" customHeight="1" x14ac:dyDescent="0.3">
      <c r="A1465" s="220" t="s">
        <v>342</v>
      </c>
      <c r="B1465" s="216" t="s">
        <v>341</v>
      </c>
      <c r="C1465" s="216" t="s">
        <v>699</v>
      </c>
      <c r="D1465" s="219" t="s">
        <v>698</v>
      </c>
      <c r="E1465" s="218"/>
      <c r="F1465" s="217"/>
      <c r="G1465" s="216" t="s">
        <v>217</v>
      </c>
      <c r="H1465" s="215">
        <v>3.39E-2</v>
      </c>
      <c r="I1465" s="214">
        <v>516.76</v>
      </c>
      <c r="J1465" s="213">
        <v>17.52</v>
      </c>
    </row>
    <row r="1466" spans="1:10" ht="14.25" customHeight="1" x14ac:dyDescent="0.3">
      <c r="A1466" s="212" t="s">
        <v>337</v>
      </c>
      <c r="B1466" s="211"/>
      <c r="C1466" s="211"/>
      <c r="D1466" s="211"/>
      <c r="E1466" s="210"/>
      <c r="F1466" s="209">
        <v>2.75</v>
      </c>
      <c r="G1466" s="212" t="s">
        <v>336</v>
      </c>
      <c r="H1466" s="211"/>
      <c r="I1466" s="210"/>
      <c r="J1466" s="209">
        <v>23.71</v>
      </c>
    </row>
    <row r="1467" spans="1:10" ht="14.25" customHeight="1" x14ac:dyDescent="0.3">
      <c r="A1467" s="212" t="s">
        <v>335</v>
      </c>
      <c r="B1467" s="211"/>
      <c r="C1467" s="211"/>
      <c r="D1467" s="211"/>
      <c r="E1467" s="210"/>
      <c r="F1467" s="209">
        <v>3.09</v>
      </c>
      <c r="G1467" s="212" t="s">
        <v>334</v>
      </c>
      <c r="H1467" s="211"/>
      <c r="I1467" s="210"/>
      <c r="J1467" s="209">
        <v>5.33</v>
      </c>
    </row>
    <row r="1468" spans="1:10" ht="14.25" customHeight="1" x14ac:dyDescent="0.3">
      <c r="A1468" s="212" t="s">
        <v>333</v>
      </c>
      <c r="B1468" s="211"/>
      <c r="C1468" s="211"/>
      <c r="D1468" s="211"/>
      <c r="E1468" s="210"/>
      <c r="F1468" s="209">
        <v>8.6999999999999993</v>
      </c>
      <c r="G1468" s="212" t="s">
        <v>332</v>
      </c>
      <c r="H1468" s="211"/>
      <c r="I1468" s="210"/>
      <c r="J1468" s="209">
        <v>29.04</v>
      </c>
    </row>
    <row r="1469" spans="1:10" ht="22.8" customHeight="1" x14ac:dyDescent="0.3">
      <c r="A1469" s="232" t="s">
        <v>342</v>
      </c>
      <c r="B1469" s="228" t="s">
        <v>341</v>
      </c>
      <c r="C1469" s="228" t="s">
        <v>699</v>
      </c>
      <c r="D1469" s="231" t="s">
        <v>698</v>
      </c>
      <c r="E1469" s="230"/>
      <c r="F1469" s="230"/>
      <c r="G1469" s="230"/>
      <c r="H1469" s="230"/>
      <c r="I1469" s="229"/>
      <c r="J1469" s="228" t="s">
        <v>217</v>
      </c>
    </row>
    <row r="1470" spans="1:10" ht="14.25" customHeight="1" x14ac:dyDescent="0.3">
      <c r="A1470" s="224" t="s">
        <v>54</v>
      </c>
      <c r="B1470" s="224" t="s">
        <v>55</v>
      </c>
      <c r="C1470" s="224" t="s">
        <v>9</v>
      </c>
      <c r="D1470" s="227" t="s">
        <v>10</v>
      </c>
      <c r="E1470" s="226"/>
      <c r="F1470" s="225"/>
      <c r="G1470" s="224" t="s">
        <v>353</v>
      </c>
      <c r="H1470" s="224" t="s">
        <v>352</v>
      </c>
      <c r="I1470" s="223" t="s">
        <v>351</v>
      </c>
      <c r="J1470" s="222" t="s">
        <v>56</v>
      </c>
    </row>
    <row r="1471" spans="1:10" ht="14.25" customHeight="1" x14ac:dyDescent="0.3">
      <c r="A1471" s="216" t="s">
        <v>346</v>
      </c>
      <c r="B1471" s="216" t="s">
        <v>341</v>
      </c>
      <c r="C1471" s="216" t="s">
        <v>350</v>
      </c>
      <c r="D1471" s="219" t="s">
        <v>349</v>
      </c>
      <c r="E1471" s="218"/>
      <c r="F1471" s="217"/>
      <c r="G1471" s="216" t="s">
        <v>217</v>
      </c>
      <c r="H1471" s="215">
        <v>0.83250000000000002</v>
      </c>
      <c r="I1471" s="214">
        <v>90</v>
      </c>
      <c r="J1471" s="213">
        <v>74.92</v>
      </c>
    </row>
    <row r="1472" spans="1:10" ht="14.25" customHeight="1" x14ac:dyDescent="0.3">
      <c r="A1472" s="216" t="s">
        <v>346</v>
      </c>
      <c r="B1472" s="216" t="s">
        <v>341</v>
      </c>
      <c r="C1472" s="216" t="s">
        <v>345</v>
      </c>
      <c r="D1472" s="219" t="s">
        <v>344</v>
      </c>
      <c r="E1472" s="218"/>
      <c r="F1472" s="217"/>
      <c r="G1472" s="216" t="s">
        <v>343</v>
      </c>
      <c r="H1472" s="221">
        <v>213.45310000000001</v>
      </c>
      <c r="I1472" s="214">
        <v>1.1000000000000001</v>
      </c>
      <c r="J1472" s="213">
        <v>234.8</v>
      </c>
    </row>
    <row r="1473" spans="1:10" ht="14.25" customHeight="1" x14ac:dyDescent="0.3">
      <c r="A1473" s="216" t="s">
        <v>346</v>
      </c>
      <c r="B1473" s="216" t="s">
        <v>341</v>
      </c>
      <c r="C1473" s="216" t="s">
        <v>455</v>
      </c>
      <c r="D1473" s="219" t="s">
        <v>454</v>
      </c>
      <c r="E1473" s="218"/>
      <c r="F1473" s="217"/>
      <c r="G1473" s="216" t="s">
        <v>217</v>
      </c>
      <c r="H1473" s="215">
        <v>0.58209999999999995</v>
      </c>
      <c r="I1473" s="214">
        <v>218.85</v>
      </c>
      <c r="J1473" s="213">
        <v>127.39</v>
      </c>
    </row>
    <row r="1474" spans="1:10" ht="14.25" customHeight="1" x14ac:dyDescent="0.3">
      <c r="A1474" s="220" t="s">
        <v>342</v>
      </c>
      <c r="B1474" s="216" t="s">
        <v>341</v>
      </c>
      <c r="C1474" s="216" t="s">
        <v>340</v>
      </c>
      <c r="D1474" s="219" t="s">
        <v>339</v>
      </c>
      <c r="E1474" s="218"/>
      <c r="F1474" s="217"/>
      <c r="G1474" s="216" t="s">
        <v>338</v>
      </c>
      <c r="H1474" s="215">
        <v>2.1057999999999999</v>
      </c>
      <c r="I1474" s="214">
        <v>21.79</v>
      </c>
      <c r="J1474" s="213">
        <v>45.89</v>
      </c>
    </row>
    <row r="1475" spans="1:10" ht="22.8" customHeight="1" x14ac:dyDescent="0.3">
      <c r="A1475" s="220" t="s">
        <v>342</v>
      </c>
      <c r="B1475" s="216" t="s">
        <v>341</v>
      </c>
      <c r="C1475" s="216" t="s">
        <v>453</v>
      </c>
      <c r="D1475" s="219" t="s">
        <v>452</v>
      </c>
      <c r="E1475" s="218"/>
      <c r="F1475" s="217"/>
      <c r="G1475" s="216" t="s">
        <v>338</v>
      </c>
      <c r="H1475" s="215">
        <v>1.3314999999999999</v>
      </c>
      <c r="I1475" s="214">
        <v>21.04</v>
      </c>
      <c r="J1475" s="213">
        <v>28.01</v>
      </c>
    </row>
    <row r="1476" spans="1:10" ht="13.95" customHeight="1" x14ac:dyDescent="0.3"/>
    <row r="1477" spans="1:10" ht="11.25" customHeight="1" x14ac:dyDescent="0.3">
      <c r="A1477" s="208" t="s">
        <v>331</v>
      </c>
      <c r="B1477" s="208"/>
      <c r="C1477" s="208"/>
      <c r="D1477" s="208"/>
      <c r="E1477" s="208"/>
      <c r="F1477" s="208"/>
      <c r="G1477" s="208"/>
      <c r="H1477" s="208"/>
      <c r="I1477" s="208"/>
      <c r="J1477" s="208"/>
    </row>
    <row r="1478" spans="1:10" ht="11.25" customHeight="1" x14ac:dyDescent="0.3">
      <c r="A1478" s="208" t="s">
        <v>330</v>
      </c>
      <c r="B1478" s="208"/>
      <c r="C1478" s="208"/>
      <c r="D1478" s="208"/>
      <c r="E1478" s="208"/>
      <c r="F1478" s="208"/>
      <c r="G1478" s="208"/>
      <c r="H1478" s="208"/>
      <c r="I1478" s="208"/>
      <c r="J1478" s="208"/>
    </row>
    <row r="1479" spans="1:10" ht="11.25" customHeight="1" x14ac:dyDescent="0.3">
      <c r="A1479" s="208" t="s">
        <v>329</v>
      </c>
      <c r="B1479" s="208"/>
      <c r="C1479" s="208"/>
      <c r="D1479" s="208"/>
      <c r="E1479" s="208"/>
      <c r="F1479" s="208"/>
      <c r="G1479" s="208"/>
      <c r="H1479" s="208"/>
      <c r="I1479" s="208"/>
      <c r="J1479" s="208"/>
    </row>
    <row r="1480" spans="1:10" ht="70.95" customHeight="1" x14ac:dyDescent="0.3"/>
    <row r="1481" spans="1:10" ht="14.25" customHeight="1" x14ac:dyDescent="0.3">
      <c r="A1481" s="256" t="s">
        <v>395</v>
      </c>
      <c r="B1481" s="255"/>
      <c r="C1481" s="255"/>
      <c r="D1481" s="255"/>
      <c r="E1481" s="255"/>
      <c r="F1481" s="255"/>
      <c r="G1481" s="255"/>
      <c r="H1481" s="255"/>
      <c r="I1481" s="255"/>
      <c r="J1481" s="254"/>
    </row>
    <row r="1482" spans="1:10" ht="14.25" customHeight="1" x14ac:dyDescent="0.3">
      <c r="A1482" s="253" t="s">
        <v>394</v>
      </c>
      <c r="B1482" s="251" t="s">
        <v>57</v>
      </c>
      <c r="C1482" s="250"/>
      <c r="D1482" s="250"/>
      <c r="E1482" s="250"/>
      <c r="F1482" s="250"/>
      <c r="G1482" s="250"/>
      <c r="H1482" s="249"/>
      <c r="I1482" s="233" t="s">
        <v>393</v>
      </c>
      <c r="J1482" s="216" t="s">
        <v>949</v>
      </c>
    </row>
    <row r="1483" spans="1:10" ht="14.25" customHeight="1" x14ac:dyDescent="0.3">
      <c r="A1483" s="253" t="s">
        <v>61</v>
      </c>
      <c r="B1483" s="251" t="s">
        <v>65</v>
      </c>
      <c r="C1483" s="250"/>
      <c r="D1483" s="250"/>
      <c r="E1483" s="250"/>
      <c r="F1483" s="250"/>
      <c r="G1483" s="250"/>
      <c r="H1483" s="249"/>
      <c r="I1483" s="233" t="s">
        <v>391</v>
      </c>
      <c r="J1483" s="216" t="s">
        <v>390</v>
      </c>
    </row>
    <row r="1484" spans="1:10" ht="14.25" customHeight="1" x14ac:dyDescent="0.3">
      <c r="A1484" s="252" t="s">
        <v>389</v>
      </c>
      <c r="B1484" s="251" t="s">
        <v>209</v>
      </c>
      <c r="C1484" s="250"/>
      <c r="D1484" s="250"/>
      <c r="E1484" s="250"/>
      <c r="F1484" s="250"/>
      <c r="G1484" s="250"/>
      <c r="H1484" s="249"/>
      <c r="I1484" s="240" t="s">
        <v>388</v>
      </c>
      <c r="J1484" s="239"/>
    </row>
    <row r="1485" spans="1:10" ht="14.25" customHeight="1" x14ac:dyDescent="0.3">
      <c r="A1485" s="248" t="s">
        <v>387</v>
      </c>
      <c r="B1485" s="247" t="s">
        <v>386</v>
      </c>
      <c r="C1485" s="246"/>
      <c r="D1485" s="246"/>
      <c r="E1485" s="246"/>
      <c r="F1485" s="246"/>
      <c r="G1485" s="246"/>
      <c r="H1485" s="245"/>
      <c r="I1485" s="233" t="s">
        <v>385</v>
      </c>
      <c r="J1485" s="216" t="s">
        <v>384</v>
      </c>
    </row>
    <row r="1486" spans="1:10" ht="14.25" customHeight="1" x14ac:dyDescent="0.3">
      <c r="A1486" s="238"/>
      <c r="B1486" s="243"/>
      <c r="C1486" s="242"/>
      <c r="D1486" s="242"/>
      <c r="E1486" s="242"/>
      <c r="F1486" s="242"/>
      <c r="G1486" s="242"/>
      <c r="H1486" s="241"/>
      <c r="I1486" s="244" t="s">
        <v>383</v>
      </c>
      <c r="J1486" s="216" t="s">
        <v>382</v>
      </c>
    </row>
    <row r="1487" spans="1:10" ht="14.25" customHeight="1" x14ac:dyDescent="0.3">
      <c r="A1487" s="238"/>
      <c r="B1487" s="243"/>
      <c r="C1487" s="242"/>
      <c r="D1487" s="242"/>
      <c r="E1487" s="242"/>
      <c r="F1487" s="242"/>
      <c r="G1487" s="242"/>
      <c r="H1487" s="241"/>
      <c r="I1487" s="240" t="s">
        <v>7</v>
      </c>
      <c r="J1487" s="239"/>
    </row>
    <row r="1488" spans="1:10" ht="14.25" customHeight="1" x14ac:dyDescent="0.3">
      <c r="A1488" s="238"/>
      <c r="B1488" s="237"/>
      <c r="C1488" s="236"/>
      <c r="D1488" s="236"/>
      <c r="E1488" s="236"/>
      <c r="F1488" s="236"/>
      <c r="G1488" s="236"/>
      <c r="H1488" s="235"/>
      <c r="I1488" s="233" t="s">
        <v>381</v>
      </c>
      <c r="J1488" s="216" t="s">
        <v>380</v>
      </c>
    </row>
    <row r="1489" spans="1:10" ht="14.25" customHeight="1" x14ac:dyDescent="0.3">
      <c r="A1489" s="234"/>
      <c r="B1489" s="219" t="s">
        <v>378</v>
      </c>
      <c r="C1489" s="218"/>
      <c r="D1489" s="217"/>
      <c r="E1489" s="219" t="s">
        <v>320</v>
      </c>
      <c r="F1489" s="218"/>
      <c r="G1489" s="218"/>
      <c r="H1489" s="217"/>
      <c r="I1489" s="233" t="s">
        <v>379</v>
      </c>
      <c r="J1489" s="216" t="s">
        <v>378</v>
      </c>
    </row>
    <row r="1490" spans="1:10" ht="14.25" customHeight="1" x14ac:dyDescent="0.3">
      <c r="A1490" s="233" t="s">
        <v>377</v>
      </c>
      <c r="B1490" s="219" t="s">
        <v>376</v>
      </c>
      <c r="C1490" s="218"/>
      <c r="D1490" s="218"/>
      <c r="E1490" s="218"/>
      <c r="F1490" s="218"/>
      <c r="G1490" s="218"/>
      <c r="H1490" s="218"/>
      <c r="I1490" s="218"/>
      <c r="J1490" s="217"/>
    </row>
    <row r="1491" spans="1:10" ht="22.8" customHeight="1" x14ac:dyDescent="0.3">
      <c r="A1491" s="220" t="s">
        <v>342</v>
      </c>
      <c r="B1491" s="216" t="s">
        <v>341</v>
      </c>
      <c r="C1491" s="216" t="s">
        <v>451</v>
      </c>
      <c r="D1491" s="219" t="s">
        <v>450</v>
      </c>
      <c r="E1491" s="218"/>
      <c r="F1491" s="217"/>
      <c r="G1491" s="216" t="s">
        <v>442</v>
      </c>
      <c r="H1491" s="215">
        <v>0.68530000000000002</v>
      </c>
      <c r="I1491" s="214">
        <v>6.59</v>
      </c>
      <c r="J1491" s="213">
        <v>4.5199999999999996</v>
      </c>
    </row>
    <row r="1492" spans="1:10" ht="22.8" customHeight="1" x14ac:dyDescent="0.3">
      <c r="A1492" s="220" t="s">
        <v>342</v>
      </c>
      <c r="B1492" s="216" t="s">
        <v>341</v>
      </c>
      <c r="C1492" s="216" t="s">
        <v>449</v>
      </c>
      <c r="D1492" s="219" t="s">
        <v>448</v>
      </c>
      <c r="E1492" s="218"/>
      <c r="F1492" s="217"/>
      <c r="G1492" s="216" t="s">
        <v>439</v>
      </c>
      <c r="H1492" s="215">
        <v>0.6462</v>
      </c>
      <c r="I1492" s="214">
        <v>1.91</v>
      </c>
      <c r="J1492" s="213">
        <v>1.23</v>
      </c>
    </row>
    <row r="1493" spans="1:10" ht="14.25" customHeight="1" x14ac:dyDescent="0.3">
      <c r="A1493" s="212" t="s">
        <v>337</v>
      </c>
      <c r="B1493" s="211"/>
      <c r="C1493" s="211"/>
      <c r="D1493" s="211"/>
      <c r="E1493" s="210"/>
      <c r="F1493" s="209">
        <v>22.52</v>
      </c>
      <c r="G1493" s="212" t="s">
        <v>336</v>
      </c>
      <c r="H1493" s="211"/>
      <c r="I1493" s="210"/>
      <c r="J1493" s="209">
        <v>516.76</v>
      </c>
    </row>
    <row r="1494" spans="1:10" ht="14.25" customHeight="1" x14ac:dyDescent="0.3">
      <c r="A1494" s="212" t="s">
        <v>335</v>
      </c>
      <c r="B1494" s="211"/>
      <c r="C1494" s="211"/>
      <c r="D1494" s="211"/>
      <c r="E1494" s="210"/>
      <c r="F1494" s="209">
        <v>25.15</v>
      </c>
      <c r="G1494" s="212" t="s">
        <v>334</v>
      </c>
      <c r="H1494" s="211"/>
      <c r="I1494" s="210"/>
      <c r="J1494" s="209">
        <v>116.12</v>
      </c>
    </row>
    <row r="1495" spans="1:10" ht="14.25" customHeight="1" x14ac:dyDescent="0.3">
      <c r="A1495" s="212" t="s">
        <v>333</v>
      </c>
      <c r="B1495" s="211"/>
      <c r="C1495" s="211"/>
      <c r="D1495" s="211"/>
      <c r="E1495" s="210"/>
      <c r="F1495" s="209">
        <v>73.900000000000006</v>
      </c>
      <c r="G1495" s="212" t="s">
        <v>332</v>
      </c>
      <c r="H1495" s="211"/>
      <c r="I1495" s="210"/>
      <c r="J1495" s="209">
        <v>632.88</v>
      </c>
    </row>
    <row r="1496" spans="1:10" ht="22.8" customHeight="1" x14ac:dyDescent="0.3">
      <c r="A1496" s="232" t="s">
        <v>342</v>
      </c>
      <c r="B1496" s="228" t="s">
        <v>341</v>
      </c>
      <c r="C1496" s="228" t="s">
        <v>451</v>
      </c>
      <c r="D1496" s="231" t="s">
        <v>450</v>
      </c>
      <c r="E1496" s="230"/>
      <c r="F1496" s="230"/>
      <c r="G1496" s="230"/>
      <c r="H1496" s="230"/>
      <c r="I1496" s="229"/>
      <c r="J1496" s="228" t="s">
        <v>442</v>
      </c>
    </row>
    <row r="1497" spans="1:10" ht="14.25" customHeight="1" x14ac:dyDescent="0.3">
      <c r="A1497" s="224" t="s">
        <v>54</v>
      </c>
      <c r="B1497" s="224" t="s">
        <v>55</v>
      </c>
      <c r="C1497" s="224" t="s">
        <v>9</v>
      </c>
      <c r="D1497" s="227" t="s">
        <v>10</v>
      </c>
      <c r="E1497" s="226"/>
      <c r="F1497" s="225"/>
      <c r="G1497" s="224" t="s">
        <v>353</v>
      </c>
      <c r="H1497" s="224" t="s">
        <v>352</v>
      </c>
      <c r="I1497" s="223" t="s">
        <v>351</v>
      </c>
      <c r="J1497" s="222" t="s">
        <v>56</v>
      </c>
    </row>
    <row r="1498" spans="1:10" ht="32.700000000000003" customHeight="1" x14ac:dyDescent="0.3">
      <c r="A1498" s="220" t="s">
        <v>342</v>
      </c>
      <c r="B1498" s="216" t="s">
        <v>341</v>
      </c>
      <c r="C1498" s="216" t="s">
        <v>942</v>
      </c>
      <c r="D1498" s="219" t="s">
        <v>941</v>
      </c>
      <c r="E1498" s="218"/>
      <c r="F1498" s="217"/>
      <c r="G1498" s="216" t="s">
        <v>338</v>
      </c>
      <c r="H1498" s="215">
        <v>1</v>
      </c>
      <c r="I1498" s="214">
        <v>1.53</v>
      </c>
      <c r="J1498" s="213">
        <v>1.53</v>
      </c>
    </row>
    <row r="1499" spans="1:10" ht="22.8" customHeight="1" x14ac:dyDescent="0.3">
      <c r="A1499" s="220" t="s">
        <v>342</v>
      </c>
      <c r="B1499" s="216" t="s">
        <v>341</v>
      </c>
      <c r="C1499" s="216" t="s">
        <v>940</v>
      </c>
      <c r="D1499" s="219" t="s">
        <v>939</v>
      </c>
      <c r="E1499" s="218"/>
      <c r="F1499" s="217"/>
      <c r="G1499" s="216" t="s">
        <v>338</v>
      </c>
      <c r="H1499" s="215">
        <v>1</v>
      </c>
      <c r="I1499" s="214">
        <v>0.38</v>
      </c>
      <c r="J1499" s="213">
        <v>0.38</v>
      </c>
    </row>
    <row r="1500" spans="1:10" ht="22.8" customHeight="1" x14ac:dyDescent="0.3">
      <c r="A1500" s="220" t="s">
        <v>342</v>
      </c>
      <c r="B1500" s="216" t="s">
        <v>341</v>
      </c>
      <c r="C1500" s="216" t="s">
        <v>948</v>
      </c>
      <c r="D1500" s="219" t="s">
        <v>947</v>
      </c>
      <c r="E1500" s="218"/>
      <c r="F1500" s="217"/>
      <c r="G1500" s="216" t="s">
        <v>338</v>
      </c>
      <c r="H1500" s="215">
        <v>1</v>
      </c>
      <c r="I1500" s="214">
        <v>1.78</v>
      </c>
      <c r="J1500" s="213">
        <v>1.78</v>
      </c>
    </row>
    <row r="1501" spans="1:10" ht="32.700000000000003" customHeight="1" x14ac:dyDescent="0.3">
      <c r="A1501" s="220" t="s">
        <v>342</v>
      </c>
      <c r="B1501" s="216" t="s">
        <v>341</v>
      </c>
      <c r="C1501" s="216" t="s">
        <v>946</v>
      </c>
      <c r="D1501" s="219" t="s">
        <v>945</v>
      </c>
      <c r="E1501" s="218"/>
      <c r="F1501" s="217"/>
      <c r="G1501" s="216" t="s">
        <v>338</v>
      </c>
      <c r="H1501" s="215">
        <v>1</v>
      </c>
      <c r="I1501" s="214">
        <v>2.9</v>
      </c>
      <c r="J1501" s="213">
        <v>2.9</v>
      </c>
    </row>
    <row r="1502" spans="1:10" ht="14.25" customHeight="1" x14ac:dyDescent="0.3">
      <c r="A1502" s="212" t="s">
        <v>337</v>
      </c>
      <c r="B1502" s="211"/>
      <c r="C1502" s="211"/>
      <c r="D1502" s="211"/>
      <c r="E1502" s="210"/>
      <c r="F1502" s="209">
        <v>0</v>
      </c>
      <c r="G1502" s="212" t="s">
        <v>336</v>
      </c>
      <c r="H1502" s="211"/>
      <c r="I1502" s="210"/>
      <c r="J1502" s="209">
        <v>6.59</v>
      </c>
    </row>
    <row r="1503" spans="1:10" ht="14.25" customHeight="1" x14ac:dyDescent="0.3">
      <c r="A1503" s="212" t="s">
        <v>335</v>
      </c>
      <c r="B1503" s="211"/>
      <c r="C1503" s="211"/>
      <c r="D1503" s="211"/>
      <c r="E1503" s="210"/>
      <c r="F1503" s="209">
        <v>0</v>
      </c>
      <c r="G1503" s="212" t="s">
        <v>334</v>
      </c>
      <c r="H1503" s="211"/>
      <c r="I1503" s="210"/>
      <c r="J1503" s="209">
        <v>1.48</v>
      </c>
    </row>
    <row r="1504" spans="1:10" ht="14.25" customHeight="1" x14ac:dyDescent="0.3">
      <c r="A1504" s="212" t="s">
        <v>333</v>
      </c>
      <c r="B1504" s="211"/>
      <c r="C1504" s="211"/>
      <c r="D1504" s="211"/>
      <c r="E1504" s="210"/>
      <c r="F1504" s="209">
        <v>0</v>
      </c>
      <c r="G1504" s="212" t="s">
        <v>332</v>
      </c>
      <c r="H1504" s="211"/>
      <c r="I1504" s="210"/>
      <c r="J1504" s="209">
        <v>8.07</v>
      </c>
    </row>
    <row r="1505" spans="1:10" ht="22.8" customHeight="1" x14ac:dyDescent="0.3">
      <c r="A1505" s="232" t="s">
        <v>342</v>
      </c>
      <c r="B1505" s="228" t="s">
        <v>341</v>
      </c>
      <c r="C1505" s="228" t="s">
        <v>948</v>
      </c>
      <c r="D1505" s="231" t="s">
        <v>947</v>
      </c>
      <c r="E1505" s="230"/>
      <c r="F1505" s="230"/>
      <c r="G1505" s="230"/>
      <c r="H1505" s="230"/>
      <c r="I1505" s="229"/>
      <c r="J1505" s="228" t="s">
        <v>338</v>
      </c>
    </row>
    <row r="1506" spans="1:10" ht="14.25" customHeight="1" x14ac:dyDescent="0.3">
      <c r="A1506" s="224" t="s">
        <v>54</v>
      </c>
      <c r="B1506" s="224" t="s">
        <v>55</v>
      </c>
      <c r="C1506" s="224" t="s">
        <v>9</v>
      </c>
      <c r="D1506" s="227" t="s">
        <v>10</v>
      </c>
      <c r="E1506" s="226"/>
      <c r="F1506" s="225"/>
      <c r="G1506" s="224" t="s">
        <v>353</v>
      </c>
      <c r="H1506" s="224" t="s">
        <v>352</v>
      </c>
      <c r="I1506" s="223" t="s">
        <v>351</v>
      </c>
      <c r="J1506" s="222" t="s">
        <v>56</v>
      </c>
    </row>
    <row r="1507" spans="1:10" ht="22.8" customHeight="1" x14ac:dyDescent="0.3">
      <c r="A1507" s="216" t="s">
        <v>362</v>
      </c>
      <c r="B1507" s="216" t="s">
        <v>341</v>
      </c>
      <c r="C1507" s="216" t="s">
        <v>944</v>
      </c>
      <c r="D1507" s="219" t="s">
        <v>943</v>
      </c>
      <c r="E1507" s="218"/>
      <c r="F1507" s="217"/>
      <c r="G1507" s="216" t="s">
        <v>0</v>
      </c>
      <c r="H1507" s="215">
        <v>6.9999999999999994E-5</v>
      </c>
      <c r="I1507" s="214">
        <v>25448.13</v>
      </c>
      <c r="J1507" s="213">
        <v>1.78</v>
      </c>
    </row>
    <row r="1508" spans="1:10" ht="14.25" customHeight="1" x14ac:dyDescent="0.3">
      <c r="A1508" s="212" t="s">
        <v>337</v>
      </c>
      <c r="B1508" s="211"/>
      <c r="C1508" s="211"/>
      <c r="D1508" s="211"/>
      <c r="E1508" s="210"/>
      <c r="F1508" s="209">
        <v>0</v>
      </c>
      <c r="G1508" s="212" t="s">
        <v>336</v>
      </c>
      <c r="H1508" s="211"/>
      <c r="I1508" s="210"/>
      <c r="J1508" s="209">
        <v>1.78</v>
      </c>
    </row>
    <row r="1509" spans="1:10" ht="14.25" customHeight="1" x14ac:dyDescent="0.3">
      <c r="A1509" s="212" t="s">
        <v>335</v>
      </c>
      <c r="B1509" s="211"/>
      <c r="C1509" s="211"/>
      <c r="D1509" s="211"/>
      <c r="E1509" s="210"/>
      <c r="F1509" s="209">
        <v>0</v>
      </c>
      <c r="G1509" s="212" t="s">
        <v>334</v>
      </c>
      <c r="H1509" s="211"/>
      <c r="I1509" s="210"/>
      <c r="J1509" s="209">
        <v>0.4</v>
      </c>
    </row>
    <row r="1510" spans="1:10" ht="14.25" customHeight="1" x14ac:dyDescent="0.3">
      <c r="A1510" s="212" t="s">
        <v>333</v>
      </c>
      <c r="B1510" s="211"/>
      <c r="C1510" s="211"/>
      <c r="D1510" s="211"/>
      <c r="E1510" s="210"/>
      <c r="F1510" s="209">
        <v>0</v>
      </c>
      <c r="G1510" s="212" t="s">
        <v>332</v>
      </c>
      <c r="H1510" s="211"/>
      <c r="I1510" s="210"/>
      <c r="J1510" s="209">
        <v>2.1800000000000002</v>
      </c>
    </row>
    <row r="1511" spans="1:10" ht="22.8" customHeight="1" x14ac:dyDescent="0.3">
      <c r="A1511" s="232" t="s">
        <v>342</v>
      </c>
      <c r="B1511" s="228" t="s">
        <v>341</v>
      </c>
      <c r="C1511" s="228" t="s">
        <v>946</v>
      </c>
      <c r="D1511" s="231" t="s">
        <v>945</v>
      </c>
      <c r="E1511" s="230"/>
      <c r="F1511" s="230"/>
      <c r="G1511" s="230"/>
      <c r="H1511" s="230"/>
      <c r="I1511" s="229"/>
      <c r="J1511" s="228" t="s">
        <v>338</v>
      </c>
    </row>
    <row r="1512" spans="1:10" ht="14.25" customHeight="1" x14ac:dyDescent="0.3">
      <c r="A1512" s="224" t="s">
        <v>54</v>
      </c>
      <c r="B1512" s="224" t="s">
        <v>55</v>
      </c>
      <c r="C1512" s="224" t="s">
        <v>9</v>
      </c>
      <c r="D1512" s="227" t="s">
        <v>10</v>
      </c>
      <c r="E1512" s="226"/>
      <c r="F1512" s="225"/>
      <c r="G1512" s="224" t="s">
        <v>353</v>
      </c>
      <c r="H1512" s="224" t="s">
        <v>352</v>
      </c>
      <c r="I1512" s="223" t="s">
        <v>351</v>
      </c>
      <c r="J1512" s="222" t="s">
        <v>56</v>
      </c>
    </row>
    <row r="1513" spans="1:10" ht="14.25" customHeight="1" x14ac:dyDescent="0.3">
      <c r="A1513" s="216" t="s">
        <v>346</v>
      </c>
      <c r="B1513" s="216" t="s">
        <v>341</v>
      </c>
      <c r="C1513" s="216" t="s">
        <v>555</v>
      </c>
      <c r="D1513" s="219" t="s">
        <v>554</v>
      </c>
      <c r="E1513" s="218"/>
      <c r="F1513" s="217"/>
      <c r="G1513" s="216" t="s">
        <v>553</v>
      </c>
      <c r="H1513" s="215">
        <v>2.5023900000000001</v>
      </c>
      <c r="I1513" s="214">
        <v>1.1599999999999999</v>
      </c>
      <c r="J1513" s="213">
        <v>2.9</v>
      </c>
    </row>
    <row r="1514" spans="1:10" ht="14.25" customHeight="1" x14ac:dyDescent="0.3">
      <c r="A1514" s="212" t="s">
        <v>337</v>
      </c>
      <c r="B1514" s="211"/>
      <c r="C1514" s="211"/>
      <c r="D1514" s="211"/>
      <c r="E1514" s="210"/>
      <c r="F1514" s="209">
        <v>0</v>
      </c>
      <c r="G1514" s="212" t="s">
        <v>336</v>
      </c>
      <c r="H1514" s="211"/>
      <c r="I1514" s="210"/>
      <c r="J1514" s="209">
        <v>2.9</v>
      </c>
    </row>
    <row r="1515" spans="1:10" ht="14.25" customHeight="1" x14ac:dyDescent="0.3">
      <c r="A1515" s="212" t="s">
        <v>335</v>
      </c>
      <c r="B1515" s="211"/>
      <c r="C1515" s="211"/>
      <c r="D1515" s="211"/>
      <c r="E1515" s="210"/>
      <c r="F1515" s="209">
        <v>0</v>
      </c>
      <c r="G1515" s="212" t="s">
        <v>334</v>
      </c>
      <c r="H1515" s="211"/>
      <c r="I1515" s="210"/>
      <c r="J1515" s="209">
        <v>0.65</v>
      </c>
    </row>
    <row r="1516" spans="1:10" ht="14.25" customHeight="1" x14ac:dyDescent="0.3">
      <c r="A1516" s="212" t="s">
        <v>333</v>
      </c>
      <c r="B1516" s="211"/>
      <c r="C1516" s="211"/>
      <c r="D1516" s="211"/>
      <c r="E1516" s="210"/>
      <c r="F1516" s="209">
        <v>0</v>
      </c>
      <c r="G1516" s="212" t="s">
        <v>332</v>
      </c>
      <c r="H1516" s="211"/>
      <c r="I1516" s="210"/>
      <c r="J1516" s="209">
        <v>3.55</v>
      </c>
    </row>
    <row r="1517" spans="1:10" ht="22.8" customHeight="1" x14ac:dyDescent="0.3">
      <c r="A1517" s="232" t="s">
        <v>342</v>
      </c>
      <c r="B1517" s="228" t="s">
        <v>341</v>
      </c>
      <c r="C1517" s="228" t="s">
        <v>942</v>
      </c>
      <c r="D1517" s="231" t="s">
        <v>941</v>
      </c>
      <c r="E1517" s="230"/>
      <c r="F1517" s="230"/>
      <c r="G1517" s="230"/>
      <c r="H1517" s="230"/>
      <c r="I1517" s="229"/>
      <c r="J1517" s="228" t="s">
        <v>338</v>
      </c>
    </row>
    <row r="1518" spans="1:10" ht="14.25" customHeight="1" x14ac:dyDescent="0.3">
      <c r="A1518" s="224" t="s">
        <v>54</v>
      </c>
      <c r="B1518" s="224" t="s">
        <v>55</v>
      </c>
      <c r="C1518" s="224" t="s">
        <v>9</v>
      </c>
      <c r="D1518" s="227" t="s">
        <v>10</v>
      </c>
      <c r="E1518" s="226"/>
      <c r="F1518" s="225"/>
      <c r="G1518" s="224" t="s">
        <v>353</v>
      </c>
      <c r="H1518" s="224" t="s">
        <v>352</v>
      </c>
      <c r="I1518" s="223" t="s">
        <v>351</v>
      </c>
      <c r="J1518" s="222" t="s">
        <v>56</v>
      </c>
    </row>
    <row r="1519" spans="1:10" ht="22.8" customHeight="1" x14ac:dyDescent="0.3">
      <c r="A1519" s="216" t="s">
        <v>362</v>
      </c>
      <c r="B1519" s="216" t="s">
        <v>341</v>
      </c>
      <c r="C1519" s="216" t="s">
        <v>944</v>
      </c>
      <c r="D1519" s="219" t="s">
        <v>943</v>
      </c>
      <c r="E1519" s="218"/>
      <c r="F1519" s="217"/>
      <c r="G1519" s="216" t="s">
        <v>0</v>
      </c>
      <c r="H1519" s="215">
        <v>6.0000000000000002E-5</v>
      </c>
      <c r="I1519" s="214">
        <v>25448.13</v>
      </c>
      <c r="J1519" s="213">
        <v>1.53</v>
      </c>
    </row>
    <row r="1520" spans="1:10" ht="14.25" customHeight="1" x14ac:dyDescent="0.3">
      <c r="A1520" s="212" t="s">
        <v>337</v>
      </c>
      <c r="B1520" s="211"/>
      <c r="C1520" s="211"/>
      <c r="D1520" s="211"/>
      <c r="E1520" s="210"/>
      <c r="F1520" s="209">
        <v>0</v>
      </c>
      <c r="G1520" s="212" t="s">
        <v>336</v>
      </c>
      <c r="H1520" s="211"/>
      <c r="I1520" s="210"/>
      <c r="J1520" s="209">
        <v>1.53</v>
      </c>
    </row>
    <row r="1521" spans="1:10" ht="14.25" customHeight="1" x14ac:dyDescent="0.3">
      <c r="A1521" s="212" t="s">
        <v>335</v>
      </c>
      <c r="B1521" s="211"/>
      <c r="C1521" s="211"/>
      <c r="D1521" s="211"/>
      <c r="E1521" s="210"/>
      <c r="F1521" s="209">
        <v>0</v>
      </c>
      <c r="G1521" s="212" t="s">
        <v>334</v>
      </c>
      <c r="H1521" s="211"/>
      <c r="I1521" s="210"/>
      <c r="J1521" s="209">
        <v>0.34</v>
      </c>
    </row>
    <row r="1522" spans="1:10" ht="14.25" customHeight="1" x14ac:dyDescent="0.3">
      <c r="A1522" s="212" t="s">
        <v>333</v>
      </c>
      <c r="B1522" s="211"/>
      <c r="C1522" s="211"/>
      <c r="D1522" s="211"/>
      <c r="E1522" s="210"/>
      <c r="F1522" s="209">
        <v>0</v>
      </c>
      <c r="G1522" s="212" t="s">
        <v>332</v>
      </c>
      <c r="H1522" s="211"/>
      <c r="I1522" s="210"/>
      <c r="J1522" s="209">
        <v>1.87</v>
      </c>
    </row>
    <row r="1523" spans="1:10" ht="22.8" customHeight="1" x14ac:dyDescent="0.3">
      <c r="A1523" s="232" t="s">
        <v>342</v>
      </c>
      <c r="B1523" s="228" t="s">
        <v>341</v>
      </c>
      <c r="C1523" s="228" t="s">
        <v>940</v>
      </c>
      <c r="D1523" s="231" t="s">
        <v>939</v>
      </c>
      <c r="E1523" s="230"/>
      <c r="F1523" s="230"/>
      <c r="G1523" s="230"/>
      <c r="H1523" s="230"/>
      <c r="I1523" s="229"/>
      <c r="J1523" s="228" t="s">
        <v>338</v>
      </c>
    </row>
    <row r="1524" spans="1:10" ht="14.25" customHeight="1" x14ac:dyDescent="0.3">
      <c r="A1524" s="224" t="s">
        <v>54</v>
      </c>
      <c r="B1524" s="224" t="s">
        <v>55</v>
      </c>
      <c r="C1524" s="224" t="s">
        <v>9</v>
      </c>
      <c r="D1524" s="227" t="s">
        <v>10</v>
      </c>
      <c r="E1524" s="226"/>
      <c r="F1524" s="225"/>
      <c r="G1524" s="224" t="s">
        <v>353</v>
      </c>
      <c r="H1524" s="224" t="s">
        <v>352</v>
      </c>
      <c r="I1524" s="223" t="s">
        <v>351</v>
      </c>
      <c r="J1524" s="222" t="s">
        <v>56</v>
      </c>
    </row>
    <row r="1525" spans="1:10" ht="22.8" customHeight="1" x14ac:dyDescent="0.3">
      <c r="A1525" s="216" t="s">
        <v>362</v>
      </c>
      <c r="B1525" s="216" t="s">
        <v>341</v>
      </c>
      <c r="C1525" s="216" t="s">
        <v>944</v>
      </c>
      <c r="D1525" s="219" t="s">
        <v>943</v>
      </c>
      <c r="E1525" s="218"/>
      <c r="F1525" s="217"/>
      <c r="G1525" s="216" t="s">
        <v>0</v>
      </c>
      <c r="H1525" s="215">
        <v>1.4800000000000001E-5</v>
      </c>
      <c r="I1525" s="214">
        <v>25448.13</v>
      </c>
      <c r="J1525" s="213">
        <v>0.38</v>
      </c>
    </row>
    <row r="1526" spans="1:10" ht="14.25" customHeight="1" x14ac:dyDescent="0.3">
      <c r="A1526" s="212" t="s">
        <v>337</v>
      </c>
      <c r="B1526" s="211"/>
      <c r="C1526" s="211"/>
      <c r="D1526" s="211"/>
      <c r="E1526" s="210"/>
      <c r="F1526" s="209">
        <v>0</v>
      </c>
      <c r="G1526" s="212" t="s">
        <v>336</v>
      </c>
      <c r="H1526" s="211"/>
      <c r="I1526" s="210"/>
      <c r="J1526" s="209">
        <v>0.38</v>
      </c>
    </row>
    <row r="1527" spans="1:10" ht="14.25" customHeight="1" x14ac:dyDescent="0.3">
      <c r="A1527" s="212" t="s">
        <v>335</v>
      </c>
      <c r="B1527" s="211"/>
      <c r="C1527" s="211"/>
      <c r="D1527" s="211"/>
      <c r="E1527" s="210"/>
      <c r="F1527" s="209">
        <v>0</v>
      </c>
      <c r="G1527" s="212" t="s">
        <v>334</v>
      </c>
      <c r="H1527" s="211"/>
      <c r="I1527" s="210"/>
      <c r="J1527" s="209">
        <v>0.09</v>
      </c>
    </row>
    <row r="1528" spans="1:10" ht="14.25" customHeight="1" x14ac:dyDescent="0.3">
      <c r="A1528" s="212" t="s">
        <v>333</v>
      </c>
      <c r="B1528" s="211"/>
      <c r="C1528" s="211"/>
      <c r="D1528" s="211"/>
      <c r="E1528" s="210"/>
      <c r="F1528" s="209">
        <v>0</v>
      </c>
      <c r="G1528" s="212" t="s">
        <v>332</v>
      </c>
      <c r="H1528" s="211"/>
      <c r="I1528" s="210"/>
      <c r="J1528" s="209">
        <v>0.47</v>
      </c>
    </row>
    <row r="1529" spans="1:10" ht="22.8" customHeight="1" x14ac:dyDescent="0.3">
      <c r="A1529" s="232" t="s">
        <v>342</v>
      </c>
      <c r="B1529" s="228" t="s">
        <v>341</v>
      </c>
      <c r="C1529" s="228" t="s">
        <v>449</v>
      </c>
      <c r="D1529" s="231" t="s">
        <v>448</v>
      </c>
      <c r="E1529" s="230"/>
      <c r="F1529" s="230"/>
      <c r="G1529" s="230"/>
      <c r="H1529" s="230"/>
      <c r="I1529" s="229"/>
      <c r="J1529" s="228" t="s">
        <v>439</v>
      </c>
    </row>
    <row r="1530" spans="1:10" ht="14.25" customHeight="1" x14ac:dyDescent="0.3">
      <c r="A1530" s="224" t="s">
        <v>54</v>
      </c>
      <c r="B1530" s="224" t="s">
        <v>55</v>
      </c>
      <c r="C1530" s="224" t="s">
        <v>9</v>
      </c>
      <c r="D1530" s="227" t="s">
        <v>10</v>
      </c>
      <c r="E1530" s="226"/>
      <c r="F1530" s="225"/>
      <c r="G1530" s="224" t="s">
        <v>353</v>
      </c>
      <c r="H1530" s="224" t="s">
        <v>352</v>
      </c>
      <c r="I1530" s="223" t="s">
        <v>351</v>
      </c>
      <c r="J1530" s="222" t="s">
        <v>56</v>
      </c>
    </row>
    <row r="1531" spans="1:10" ht="32.700000000000003" customHeight="1" x14ac:dyDescent="0.3">
      <c r="A1531" s="220" t="s">
        <v>342</v>
      </c>
      <c r="B1531" s="216" t="s">
        <v>341</v>
      </c>
      <c r="C1531" s="216" t="s">
        <v>942</v>
      </c>
      <c r="D1531" s="219" t="s">
        <v>941</v>
      </c>
      <c r="E1531" s="218"/>
      <c r="F1531" s="217"/>
      <c r="G1531" s="216" t="s">
        <v>338</v>
      </c>
      <c r="H1531" s="215">
        <v>1</v>
      </c>
      <c r="I1531" s="214">
        <v>1.53</v>
      </c>
      <c r="J1531" s="213">
        <v>1.53</v>
      </c>
    </row>
    <row r="1532" spans="1:10" ht="22.8" customHeight="1" x14ac:dyDescent="0.3">
      <c r="A1532" s="220" t="s">
        <v>342</v>
      </c>
      <c r="B1532" s="216" t="s">
        <v>341</v>
      </c>
      <c r="C1532" s="216" t="s">
        <v>940</v>
      </c>
      <c r="D1532" s="219" t="s">
        <v>939</v>
      </c>
      <c r="E1532" s="218"/>
      <c r="F1532" s="217"/>
      <c r="G1532" s="216" t="s">
        <v>338</v>
      </c>
      <c r="H1532" s="215">
        <v>1</v>
      </c>
      <c r="I1532" s="214">
        <v>0.38</v>
      </c>
      <c r="J1532" s="213">
        <v>0.38</v>
      </c>
    </row>
    <row r="1533" spans="1:10" ht="14.25" customHeight="1" x14ac:dyDescent="0.3">
      <c r="A1533" s="212" t="s">
        <v>337</v>
      </c>
      <c r="B1533" s="211"/>
      <c r="C1533" s="211"/>
      <c r="D1533" s="211"/>
      <c r="E1533" s="210"/>
      <c r="F1533" s="209">
        <v>0</v>
      </c>
      <c r="G1533" s="212" t="s">
        <v>336</v>
      </c>
      <c r="H1533" s="211"/>
      <c r="I1533" s="210"/>
      <c r="J1533" s="209">
        <v>1.91</v>
      </c>
    </row>
    <row r="1534" spans="1:10" ht="14.25" customHeight="1" x14ac:dyDescent="0.3">
      <c r="A1534" s="212" t="s">
        <v>335</v>
      </c>
      <c r="B1534" s="211"/>
      <c r="C1534" s="211"/>
      <c r="D1534" s="211"/>
      <c r="E1534" s="210"/>
      <c r="F1534" s="209">
        <v>0</v>
      </c>
      <c r="G1534" s="212" t="s">
        <v>334</v>
      </c>
      <c r="H1534" s="211"/>
      <c r="I1534" s="210"/>
      <c r="J1534" s="209">
        <v>0.43</v>
      </c>
    </row>
    <row r="1535" spans="1:10" ht="14.25" customHeight="1" x14ac:dyDescent="0.3">
      <c r="A1535" s="212" t="s">
        <v>333</v>
      </c>
      <c r="B1535" s="211"/>
      <c r="C1535" s="211"/>
      <c r="D1535" s="211"/>
      <c r="E1535" s="210"/>
      <c r="F1535" s="209">
        <v>0</v>
      </c>
      <c r="G1535" s="212" t="s">
        <v>332</v>
      </c>
      <c r="H1535" s="211"/>
      <c r="I1535" s="210"/>
      <c r="J1535" s="209">
        <v>2.34</v>
      </c>
    </row>
    <row r="1536" spans="1:10" ht="14.25" customHeight="1" x14ac:dyDescent="0.3">
      <c r="A1536" s="232" t="s">
        <v>342</v>
      </c>
      <c r="B1536" s="228" t="s">
        <v>938</v>
      </c>
      <c r="C1536" s="228" t="s">
        <v>937</v>
      </c>
      <c r="D1536" s="231" t="s">
        <v>936</v>
      </c>
      <c r="E1536" s="230"/>
      <c r="F1536" s="230"/>
      <c r="G1536" s="230"/>
      <c r="H1536" s="230"/>
      <c r="I1536" s="229"/>
      <c r="J1536" s="228" t="s">
        <v>218</v>
      </c>
    </row>
    <row r="1537" spans="1:10" ht="14.25" customHeight="1" x14ac:dyDescent="0.3">
      <c r="A1537" s="224" t="s">
        <v>54</v>
      </c>
      <c r="B1537" s="224" t="s">
        <v>55</v>
      </c>
      <c r="C1537" s="224" t="s">
        <v>9</v>
      </c>
      <c r="D1537" s="227" t="s">
        <v>10</v>
      </c>
      <c r="E1537" s="226"/>
      <c r="F1537" s="225"/>
      <c r="G1537" s="224" t="s">
        <v>353</v>
      </c>
      <c r="H1537" s="224" t="s">
        <v>352</v>
      </c>
      <c r="I1537" s="223" t="s">
        <v>351</v>
      </c>
      <c r="J1537" s="222" t="s">
        <v>56</v>
      </c>
    </row>
    <row r="1538" spans="1:10" ht="14.25" customHeight="1" x14ac:dyDescent="0.3">
      <c r="A1538" s="220" t="s">
        <v>342</v>
      </c>
      <c r="B1538" s="216" t="s">
        <v>341</v>
      </c>
      <c r="C1538" s="216" t="s">
        <v>445</v>
      </c>
      <c r="D1538" s="219" t="s">
        <v>370</v>
      </c>
      <c r="E1538" s="218"/>
      <c r="F1538" s="217"/>
      <c r="G1538" s="216" t="s">
        <v>338</v>
      </c>
      <c r="H1538" s="215">
        <v>0.2</v>
      </c>
      <c r="I1538" s="214">
        <v>27.26</v>
      </c>
      <c r="J1538" s="213">
        <v>5.45</v>
      </c>
    </row>
    <row r="1539" spans="1:10" ht="14.25" customHeight="1" x14ac:dyDescent="0.3">
      <c r="A1539" s="220" t="s">
        <v>342</v>
      </c>
      <c r="B1539" s="216" t="s">
        <v>341</v>
      </c>
      <c r="C1539" s="216" t="s">
        <v>340</v>
      </c>
      <c r="D1539" s="219" t="s">
        <v>339</v>
      </c>
      <c r="E1539" s="218"/>
      <c r="F1539" s="217"/>
      <c r="G1539" s="216" t="s">
        <v>338</v>
      </c>
      <c r="H1539" s="215">
        <v>0.2</v>
      </c>
      <c r="I1539" s="214">
        <v>21.79</v>
      </c>
      <c r="J1539" s="213">
        <v>4.3600000000000003</v>
      </c>
    </row>
    <row r="1540" spans="1:10" ht="22.8" customHeight="1" x14ac:dyDescent="0.3">
      <c r="A1540" s="220" t="s">
        <v>342</v>
      </c>
      <c r="B1540" s="216" t="s">
        <v>616</v>
      </c>
      <c r="C1540" s="216" t="s">
        <v>934</v>
      </c>
      <c r="D1540" s="219" t="s">
        <v>933</v>
      </c>
      <c r="E1540" s="218"/>
      <c r="F1540" s="217"/>
      <c r="G1540" s="216" t="s">
        <v>217</v>
      </c>
      <c r="H1540" s="215">
        <v>0.03</v>
      </c>
      <c r="I1540" s="214">
        <v>498.47</v>
      </c>
      <c r="J1540" s="213">
        <v>14.95</v>
      </c>
    </row>
    <row r="1541" spans="1:10" ht="33.299999999999997" customHeight="1" x14ac:dyDescent="0.3"/>
    <row r="1542" spans="1:10" ht="11.25" customHeight="1" x14ac:dyDescent="0.3">
      <c r="A1542" s="208" t="s">
        <v>331</v>
      </c>
      <c r="B1542" s="208"/>
      <c r="C1542" s="208"/>
      <c r="D1542" s="208"/>
      <c r="E1542" s="208"/>
      <c r="F1542" s="208"/>
      <c r="G1542" s="208"/>
      <c r="H1542" s="208"/>
      <c r="I1542" s="208"/>
      <c r="J1542" s="208"/>
    </row>
    <row r="1543" spans="1:10" ht="11.25" customHeight="1" x14ac:dyDescent="0.3">
      <c r="A1543" s="208" t="s">
        <v>330</v>
      </c>
      <c r="B1543" s="208"/>
      <c r="C1543" s="208"/>
      <c r="D1543" s="208"/>
      <c r="E1543" s="208"/>
      <c r="F1543" s="208"/>
      <c r="G1543" s="208"/>
      <c r="H1543" s="208"/>
      <c r="I1543" s="208"/>
      <c r="J1543" s="208"/>
    </row>
    <row r="1544" spans="1:10" ht="11.25" customHeight="1" x14ac:dyDescent="0.3">
      <c r="A1544" s="208" t="s">
        <v>329</v>
      </c>
      <c r="B1544" s="208"/>
      <c r="C1544" s="208"/>
      <c r="D1544" s="208"/>
      <c r="E1544" s="208"/>
      <c r="F1544" s="208"/>
      <c r="G1544" s="208"/>
      <c r="H1544" s="208"/>
      <c r="I1544" s="208"/>
      <c r="J1544" s="208"/>
    </row>
    <row r="1545" spans="1:10" ht="70.95" customHeight="1" x14ac:dyDescent="0.3"/>
    <row r="1546" spans="1:10" ht="14.25" customHeight="1" x14ac:dyDescent="0.3">
      <c r="A1546" s="256" t="s">
        <v>395</v>
      </c>
      <c r="B1546" s="255"/>
      <c r="C1546" s="255"/>
      <c r="D1546" s="255"/>
      <c r="E1546" s="255"/>
      <c r="F1546" s="255"/>
      <c r="G1546" s="255"/>
      <c r="H1546" s="255"/>
      <c r="I1546" s="255"/>
      <c r="J1546" s="254"/>
    </row>
    <row r="1547" spans="1:10" ht="14.25" customHeight="1" x14ac:dyDescent="0.3">
      <c r="A1547" s="253" t="s">
        <v>394</v>
      </c>
      <c r="B1547" s="251" t="s">
        <v>57</v>
      </c>
      <c r="C1547" s="250"/>
      <c r="D1547" s="250"/>
      <c r="E1547" s="250"/>
      <c r="F1547" s="250"/>
      <c r="G1547" s="250"/>
      <c r="H1547" s="249"/>
      <c r="I1547" s="233" t="s">
        <v>393</v>
      </c>
      <c r="J1547" s="216" t="s">
        <v>935</v>
      </c>
    </row>
    <row r="1548" spans="1:10" ht="14.25" customHeight="1" x14ac:dyDescent="0.3">
      <c r="A1548" s="253" t="s">
        <v>61</v>
      </c>
      <c r="B1548" s="251" t="s">
        <v>65</v>
      </c>
      <c r="C1548" s="250"/>
      <c r="D1548" s="250"/>
      <c r="E1548" s="250"/>
      <c r="F1548" s="250"/>
      <c r="G1548" s="250"/>
      <c r="H1548" s="249"/>
      <c r="I1548" s="233" t="s">
        <v>391</v>
      </c>
      <c r="J1548" s="216" t="s">
        <v>390</v>
      </c>
    </row>
    <row r="1549" spans="1:10" ht="14.25" customHeight="1" x14ac:dyDescent="0.3">
      <c r="A1549" s="252" t="s">
        <v>389</v>
      </c>
      <c r="B1549" s="251" t="s">
        <v>209</v>
      </c>
      <c r="C1549" s="250"/>
      <c r="D1549" s="250"/>
      <c r="E1549" s="250"/>
      <c r="F1549" s="250"/>
      <c r="G1549" s="250"/>
      <c r="H1549" s="249"/>
      <c r="I1549" s="240" t="s">
        <v>388</v>
      </c>
      <c r="J1549" s="239"/>
    </row>
    <row r="1550" spans="1:10" ht="14.25" customHeight="1" x14ac:dyDescent="0.3">
      <c r="A1550" s="248" t="s">
        <v>387</v>
      </c>
      <c r="B1550" s="247" t="s">
        <v>386</v>
      </c>
      <c r="C1550" s="246"/>
      <c r="D1550" s="246"/>
      <c r="E1550" s="246"/>
      <c r="F1550" s="246"/>
      <c r="G1550" s="246"/>
      <c r="H1550" s="245"/>
      <c r="I1550" s="233" t="s">
        <v>385</v>
      </c>
      <c r="J1550" s="216" t="s">
        <v>384</v>
      </c>
    </row>
    <row r="1551" spans="1:10" ht="14.25" customHeight="1" x14ac:dyDescent="0.3">
      <c r="A1551" s="238"/>
      <c r="B1551" s="243"/>
      <c r="C1551" s="242"/>
      <c r="D1551" s="242"/>
      <c r="E1551" s="242"/>
      <c r="F1551" s="242"/>
      <c r="G1551" s="242"/>
      <c r="H1551" s="241"/>
      <c r="I1551" s="244" t="s">
        <v>383</v>
      </c>
      <c r="J1551" s="216" t="s">
        <v>382</v>
      </c>
    </row>
    <row r="1552" spans="1:10" ht="14.25" customHeight="1" x14ac:dyDescent="0.3">
      <c r="A1552" s="238"/>
      <c r="B1552" s="243"/>
      <c r="C1552" s="242"/>
      <c r="D1552" s="242"/>
      <c r="E1552" s="242"/>
      <c r="F1552" s="242"/>
      <c r="G1552" s="242"/>
      <c r="H1552" s="241"/>
      <c r="I1552" s="240" t="s">
        <v>7</v>
      </c>
      <c r="J1552" s="239"/>
    </row>
    <row r="1553" spans="1:10" ht="14.25" customHeight="1" x14ac:dyDescent="0.3">
      <c r="A1553" s="238"/>
      <c r="B1553" s="237"/>
      <c r="C1553" s="236"/>
      <c r="D1553" s="236"/>
      <c r="E1553" s="236"/>
      <c r="F1553" s="236"/>
      <c r="G1553" s="236"/>
      <c r="H1553" s="235"/>
      <c r="I1553" s="233" t="s">
        <v>381</v>
      </c>
      <c r="J1553" s="216" t="s">
        <v>380</v>
      </c>
    </row>
    <row r="1554" spans="1:10" ht="14.25" customHeight="1" x14ac:dyDescent="0.3">
      <c r="A1554" s="234"/>
      <c r="B1554" s="219" t="s">
        <v>378</v>
      </c>
      <c r="C1554" s="218"/>
      <c r="D1554" s="217"/>
      <c r="E1554" s="219" t="s">
        <v>320</v>
      </c>
      <c r="F1554" s="218"/>
      <c r="G1554" s="218"/>
      <c r="H1554" s="217"/>
      <c r="I1554" s="233" t="s">
        <v>379</v>
      </c>
      <c r="J1554" s="216" t="s">
        <v>378</v>
      </c>
    </row>
    <row r="1555" spans="1:10" ht="14.25" customHeight="1" x14ac:dyDescent="0.3">
      <c r="A1555" s="233" t="s">
        <v>377</v>
      </c>
      <c r="B1555" s="219" t="s">
        <v>376</v>
      </c>
      <c r="C1555" s="218"/>
      <c r="D1555" s="218"/>
      <c r="E1555" s="218"/>
      <c r="F1555" s="218"/>
      <c r="G1555" s="218"/>
      <c r="H1555" s="218"/>
      <c r="I1555" s="218"/>
      <c r="J1555" s="217"/>
    </row>
    <row r="1556" spans="1:10" ht="14.25" customHeight="1" x14ac:dyDescent="0.3">
      <c r="A1556" s="212" t="s">
        <v>337</v>
      </c>
      <c r="B1556" s="211"/>
      <c r="C1556" s="211"/>
      <c r="D1556" s="211"/>
      <c r="E1556" s="210"/>
      <c r="F1556" s="209">
        <v>3.86</v>
      </c>
      <c r="G1556" s="212" t="s">
        <v>336</v>
      </c>
      <c r="H1556" s="211"/>
      <c r="I1556" s="210"/>
      <c r="J1556" s="209">
        <v>24.76</v>
      </c>
    </row>
    <row r="1557" spans="1:10" ht="14.25" customHeight="1" x14ac:dyDescent="0.3">
      <c r="A1557" s="212" t="s">
        <v>335</v>
      </c>
      <c r="B1557" s="211"/>
      <c r="C1557" s="211"/>
      <c r="D1557" s="211"/>
      <c r="E1557" s="210"/>
      <c r="F1557" s="209">
        <v>4.3</v>
      </c>
      <c r="G1557" s="212" t="s">
        <v>334</v>
      </c>
      <c r="H1557" s="211"/>
      <c r="I1557" s="210"/>
      <c r="J1557" s="209">
        <v>5.56</v>
      </c>
    </row>
    <row r="1558" spans="1:10" ht="14.25" customHeight="1" x14ac:dyDescent="0.3">
      <c r="A1558" s="212" t="s">
        <v>333</v>
      </c>
      <c r="B1558" s="211"/>
      <c r="C1558" s="211"/>
      <c r="D1558" s="211"/>
      <c r="E1558" s="210"/>
      <c r="F1558" s="209">
        <v>11.91</v>
      </c>
      <c r="G1558" s="212" t="s">
        <v>332</v>
      </c>
      <c r="H1558" s="211"/>
      <c r="I1558" s="210"/>
      <c r="J1558" s="209">
        <v>30.32</v>
      </c>
    </row>
    <row r="1559" spans="1:10" ht="22.8" customHeight="1" x14ac:dyDescent="0.3">
      <c r="A1559" s="232" t="s">
        <v>342</v>
      </c>
      <c r="B1559" s="228" t="s">
        <v>616</v>
      </c>
      <c r="C1559" s="228" t="s">
        <v>934</v>
      </c>
      <c r="D1559" s="231" t="s">
        <v>933</v>
      </c>
      <c r="E1559" s="230"/>
      <c r="F1559" s="230"/>
      <c r="G1559" s="230"/>
      <c r="H1559" s="230"/>
      <c r="I1559" s="229"/>
      <c r="J1559" s="228" t="s">
        <v>217</v>
      </c>
    </row>
    <row r="1560" spans="1:10" ht="14.25" customHeight="1" x14ac:dyDescent="0.3">
      <c r="A1560" s="224" t="s">
        <v>54</v>
      </c>
      <c r="B1560" s="224" t="s">
        <v>55</v>
      </c>
      <c r="C1560" s="224" t="s">
        <v>9</v>
      </c>
      <c r="D1560" s="227" t="s">
        <v>10</v>
      </c>
      <c r="E1560" s="226"/>
      <c r="F1560" s="225"/>
      <c r="G1560" s="224" t="s">
        <v>353</v>
      </c>
      <c r="H1560" s="224" t="s">
        <v>352</v>
      </c>
      <c r="I1560" s="223" t="s">
        <v>351</v>
      </c>
      <c r="J1560" s="222" t="s">
        <v>56</v>
      </c>
    </row>
    <row r="1561" spans="1:10" ht="14.25" customHeight="1" x14ac:dyDescent="0.3">
      <c r="A1561" s="216" t="s">
        <v>346</v>
      </c>
      <c r="B1561" s="216" t="s">
        <v>341</v>
      </c>
      <c r="C1561" s="216" t="s">
        <v>350</v>
      </c>
      <c r="D1561" s="219" t="s">
        <v>349</v>
      </c>
      <c r="E1561" s="218"/>
      <c r="F1561" s="217"/>
      <c r="G1561" s="216" t="s">
        <v>217</v>
      </c>
      <c r="H1561" s="215">
        <v>1.27</v>
      </c>
      <c r="I1561" s="214">
        <v>90</v>
      </c>
      <c r="J1561" s="213">
        <v>114.3</v>
      </c>
    </row>
    <row r="1562" spans="1:10" ht="14.25" customHeight="1" x14ac:dyDescent="0.3">
      <c r="A1562" s="216" t="s">
        <v>346</v>
      </c>
      <c r="B1562" s="216" t="s">
        <v>341</v>
      </c>
      <c r="C1562" s="216" t="s">
        <v>345</v>
      </c>
      <c r="D1562" s="219" t="s">
        <v>344</v>
      </c>
      <c r="E1562" s="218"/>
      <c r="F1562" s="217"/>
      <c r="G1562" s="216" t="s">
        <v>343</v>
      </c>
      <c r="H1562" s="221">
        <v>281.52999999999997</v>
      </c>
      <c r="I1562" s="214">
        <v>1.1000000000000001</v>
      </c>
      <c r="J1562" s="213">
        <v>309.68</v>
      </c>
    </row>
    <row r="1563" spans="1:10" ht="14.25" customHeight="1" x14ac:dyDescent="0.3">
      <c r="A1563" s="216" t="s">
        <v>346</v>
      </c>
      <c r="B1563" s="216" t="s">
        <v>616</v>
      </c>
      <c r="C1563" s="216" t="s">
        <v>932</v>
      </c>
      <c r="D1563" s="219" t="s">
        <v>931</v>
      </c>
      <c r="E1563" s="218"/>
      <c r="F1563" s="217"/>
      <c r="G1563" s="216" t="s">
        <v>489</v>
      </c>
      <c r="H1563" s="215">
        <v>0.25</v>
      </c>
      <c r="I1563" s="214">
        <v>17.489999999999998</v>
      </c>
      <c r="J1563" s="213">
        <v>4.37</v>
      </c>
    </row>
    <row r="1564" spans="1:10" ht="14.25" customHeight="1" x14ac:dyDescent="0.3">
      <c r="A1564" s="216" t="s">
        <v>412</v>
      </c>
      <c r="B1564" s="216" t="s">
        <v>341</v>
      </c>
      <c r="C1564" s="216" t="s">
        <v>618</v>
      </c>
      <c r="D1564" s="219" t="s">
        <v>617</v>
      </c>
      <c r="E1564" s="218"/>
      <c r="F1564" s="217"/>
      <c r="G1564" s="216" t="s">
        <v>338</v>
      </c>
      <c r="H1564" s="215">
        <v>4</v>
      </c>
      <c r="I1564" s="214">
        <v>13.67</v>
      </c>
      <c r="J1564" s="213">
        <v>54.68</v>
      </c>
    </row>
    <row r="1565" spans="1:10" ht="14.25" customHeight="1" x14ac:dyDescent="0.3">
      <c r="A1565" s="220" t="s">
        <v>342</v>
      </c>
      <c r="B1565" s="216" t="s">
        <v>616</v>
      </c>
      <c r="C1565" s="216" t="s">
        <v>615</v>
      </c>
      <c r="D1565" s="219" t="s">
        <v>614</v>
      </c>
      <c r="E1565" s="218"/>
      <c r="F1565" s="217"/>
      <c r="G1565" s="216" t="s">
        <v>338</v>
      </c>
      <c r="H1565" s="215">
        <v>4</v>
      </c>
      <c r="I1565" s="214">
        <v>3.86</v>
      </c>
      <c r="J1565" s="213">
        <v>15.44</v>
      </c>
    </row>
    <row r="1566" spans="1:10" ht="14.25" customHeight="1" x14ac:dyDescent="0.3">
      <c r="A1566" s="212" t="s">
        <v>337</v>
      </c>
      <c r="B1566" s="211"/>
      <c r="C1566" s="211"/>
      <c r="D1566" s="211"/>
      <c r="E1566" s="210"/>
      <c r="F1566" s="209">
        <v>25.84</v>
      </c>
      <c r="G1566" s="212" t="s">
        <v>336</v>
      </c>
      <c r="H1566" s="211"/>
      <c r="I1566" s="210"/>
      <c r="J1566" s="209">
        <v>498.47</v>
      </c>
    </row>
    <row r="1567" spans="1:10" ht="14.25" customHeight="1" x14ac:dyDescent="0.3">
      <c r="A1567" s="212" t="s">
        <v>335</v>
      </c>
      <c r="B1567" s="211"/>
      <c r="C1567" s="211"/>
      <c r="D1567" s="211"/>
      <c r="E1567" s="210"/>
      <c r="F1567" s="209">
        <v>28.84</v>
      </c>
      <c r="G1567" s="212" t="s">
        <v>334</v>
      </c>
      <c r="H1567" s="211"/>
      <c r="I1567" s="210"/>
      <c r="J1567" s="209">
        <v>112.01</v>
      </c>
    </row>
    <row r="1568" spans="1:10" ht="14.25" customHeight="1" x14ac:dyDescent="0.3">
      <c r="A1568" s="212" t="s">
        <v>333</v>
      </c>
      <c r="B1568" s="211"/>
      <c r="C1568" s="211"/>
      <c r="D1568" s="211"/>
      <c r="E1568" s="210"/>
      <c r="F1568" s="209">
        <v>70.12</v>
      </c>
      <c r="G1568" s="212" t="s">
        <v>332</v>
      </c>
      <c r="H1568" s="211"/>
      <c r="I1568" s="210"/>
      <c r="J1568" s="209">
        <v>610.48</v>
      </c>
    </row>
    <row r="1569" spans="1:10" ht="14.25" customHeight="1" x14ac:dyDescent="0.3">
      <c r="A1569" s="232" t="s">
        <v>342</v>
      </c>
      <c r="B1569" s="228" t="s">
        <v>357</v>
      </c>
      <c r="C1569" s="228" t="s">
        <v>930</v>
      </c>
      <c r="D1569" s="231" t="s">
        <v>929</v>
      </c>
      <c r="E1569" s="230"/>
      <c r="F1569" s="230"/>
      <c r="G1569" s="230"/>
      <c r="H1569" s="230"/>
      <c r="I1569" s="229"/>
      <c r="J1569" s="228" t="s">
        <v>217</v>
      </c>
    </row>
    <row r="1570" spans="1:10" ht="14.25" customHeight="1" x14ac:dyDescent="0.3">
      <c r="A1570" s="224" t="s">
        <v>54</v>
      </c>
      <c r="B1570" s="224" t="s">
        <v>55</v>
      </c>
      <c r="C1570" s="224" t="s">
        <v>9</v>
      </c>
      <c r="D1570" s="227" t="s">
        <v>10</v>
      </c>
      <c r="E1570" s="226"/>
      <c r="F1570" s="225"/>
      <c r="G1570" s="224" t="s">
        <v>353</v>
      </c>
      <c r="H1570" s="224" t="s">
        <v>352</v>
      </c>
      <c r="I1570" s="223" t="s">
        <v>351</v>
      </c>
      <c r="J1570" s="222" t="s">
        <v>56</v>
      </c>
    </row>
    <row r="1571" spans="1:10" ht="14.25" customHeight="1" x14ac:dyDescent="0.3">
      <c r="A1571" s="220" t="s">
        <v>342</v>
      </c>
      <c r="B1571" s="216" t="s">
        <v>357</v>
      </c>
      <c r="C1571" s="216" t="s">
        <v>525</v>
      </c>
      <c r="D1571" s="219" t="s">
        <v>524</v>
      </c>
      <c r="E1571" s="218"/>
      <c r="F1571" s="217"/>
      <c r="G1571" s="216" t="s">
        <v>343</v>
      </c>
      <c r="H1571" s="215">
        <v>80</v>
      </c>
      <c r="I1571" s="214">
        <v>13.41</v>
      </c>
      <c r="J1571" s="213">
        <v>1072.8</v>
      </c>
    </row>
    <row r="1572" spans="1:10" ht="14.25" customHeight="1" x14ac:dyDescent="0.3">
      <c r="A1572" s="220" t="s">
        <v>342</v>
      </c>
      <c r="B1572" s="216" t="s">
        <v>357</v>
      </c>
      <c r="C1572" s="216" t="s">
        <v>928</v>
      </c>
      <c r="D1572" s="219" t="s">
        <v>927</v>
      </c>
      <c r="E1572" s="218"/>
      <c r="F1572" s="217"/>
      <c r="G1572" s="216" t="s">
        <v>217</v>
      </c>
      <c r="H1572" s="215">
        <v>1</v>
      </c>
      <c r="I1572" s="214">
        <v>847.78</v>
      </c>
      <c r="J1572" s="213">
        <v>847.78</v>
      </c>
    </row>
    <row r="1573" spans="1:10" ht="14.25" customHeight="1" x14ac:dyDescent="0.3">
      <c r="A1573" s="220" t="s">
        <v>342</v>
      </c>
      <c r="B1573" s="216" t="s">
        <v>357</v>
      </c>
      <c r="C1573" s="216" t="s">
        <v>521</v>
      </c>
      <c r="D1573" s="219" t="s">
        <v>520</v>
      </c>
      <c r="E1573" s="218"/>
      <c r="F1573" s="217"/>
      <c r="G1573" s="216" t="s">
        <v>218</v>
      </c>
      <c r="H1573" s="215">
        <v>12</v>
      </c>
      <c r="I1573" s="214">
        <v>147.85</v>
      </c>
      <c r="J1573" s="213">
        <v>1774.2</v>
      </c>
    </row>
    <row r="1574" spans="1:10" ht="14.25" customHeight="1" x14ac:dyDescent="0.3">
      <c r="A1574" s="212" t="s">
        <v>337</v>
      </c>
      <c r="B1574" s="211"/>
      <c r="C1574" s="211"/>
      <c r="D1574" s="211"/>
      <c r="E1574" s="210"/>
      <c r="F1574" s="209">
        <v>532.69000000000005</v>
      </c>
      <c r="G1574" s="212" t="s">
        <v>336</v>
      </c>
      <c r="H1574" s="211"/>
      <c r="I1574" s="210"/>
      <c r="J1574" s="209">
        <v>3694.78</v>
      </c>
    </row>
    <row r="1575" spans="1:10" ht="14.25" customHeight="1" x14ac:dyDescent="0.3">
      <c r="A1575" s="212" t="s">
        <v>335</v>
      </c>
      <c r="B1575" s="211"/>
      <c r="C1575" s="211"/>
      <c r="D1575" s="211"/>
      <c r="E1575" s="210"/>
      <c r="F1575" s="209">
        <v>596.11</v>
      </c>
      <c r="G1575" s="212" t="s">
        <v>334</v>
      </c>
      <c r="H1575" s="211"/>
      <c r="I1575" s="210"/>
      <c r="J1575" s="209">
        <v>830.22</v>
      </c>
    </row>
    <row r="1576" spans="1:10" ht="14.25" customHeight="1" x14ac:dyDescent="0.3">
      <c r="A1576" s="212" t="s">
        <v>333</v>
      </c>
      <c r="B1576" s="211"/>
      <c r="C1576" s="211"/>
      <c r="D1576" s="211"/>
      <c r="E1576" s="210"/>
      <c r="F1576" s="209">
        <v>1684.31</v>
      </c>
      <c r="G1576" s="212" t="s">
        <v>332</v>
      </c>
      <c r="H1576" s="211"/>
      <c r="I1576" s="210"/>
      <c r="J1576" s="209">
        <v>4525</v>
      </c>
    </row>
    <row r="1577" spans="1:10" ht="14.25" customHeight="1" x14ac:dyDescent="0.3">
      <c r="A1577" s="232" t="s">
        <v>342</v>
      </c>
      <c r="B1577" s="228" t="s">
        <v>357</v>
      </c>
      <c r="C1577" s="228" t="s">
        <v>928</v>
      </c>
      <c r="D1577" s="231" t="s">
        <v>927</v>
      </c>
      <c r="E1577" s="230"/>
      <c r="F1577" s="230"/>
      <c r="G1577" s="230"/>
      <c r="H1577" s="230"/>
      <c r="I1577" s="229"/>
      <c r="J1577" s="228" t="s">
        <v>217</v>
      </c>
    </row>
    <row r="1578" spans="1:10" ht="14.25" customHeight="1" x14ac:dyDescent="0.3">
      <c r="A1578" s="224" t="s">
        <v>54</v>
      </c>
      <c r="B1578" s="224" t="s">
        <v>55</v>
      </c>
      <c r="C1578" s="224" t="s">
        <v>9</v>
      </c>
      <c r="D1578" s="227" t="s">
        <v>10</v>
      </c>
      <c r="E1578" s="226"/>
      <c r="F1578" s="225"/>
      <c r="G1578" s="224" t="s">
        <v>353</v>
      </c>
      <c r="H1578" s="224" t="s">
        <v>352</v>
      </c>
      <c r="I1578" s="223" t="s">
        <v>351</v>
      </c>
      <c r="J1578" s="222" t="s">
        <v>56</v>
      </c>
    </row>
    <row r="1579" spans="1:10" ht="14.25" customHeight="1" x14ac:dyDescent="0.3">
      <c r="A1579" s="216" t="s">
        <v>346</v>
      </c>
      <c r="B1579" s="216" t="s">
        <v>357</v>
      </c>
      <c r="C1579" s="216" t="s">
        <v>367</v>
      </c>
      <c r="D1579" s="219" t="s">
        <v>366</v>
      </c>
      <c r="E1579" s="218"/>
      <c r="F1579" s="217"/>
      <c r="G1579" s="216" t="s">
        <v>217</v>
      </c>
      <c r="H1579" s="215">
        <v>0.88</v>
      </c>
      <c r="I1579" s="214">
        <v>91.17</v>
      </c>
      <c r="J1579" s="213">
        <v>80.23</v>
      </c>
    </row>
    <row r="1580" spans="1:10" ht="14.25" customHeight="1" x14ac:dyDescent="0.3">
      <c r="A1580" s="216" t="s">
        <v>346</v>
      </c>
      <c r="B1580" s="216" t="s">
        <v>357</v>
      </c>
      <c r="C1580" s="216" t="s">
        <v>365</v>
      </c>
      <c r="D1580" s="219" t="s">
        <v>364</v>
      </c>
      <c r="E1580" s="218"/>
      <c r="F1580" s="217"/>
      <c r="G1580" s="216" t="s">
        <v>363</v>
      </c>
      <c r="H1580" s="215">
        <v>6.16</v>
      </c>
      <c r="I1580" s="214">
        <v>45.75</v>
      </c>
      <c r="J1580" s="213">
        <v>281.82</v>
      </c>
    </row>
    <row r="1581" spans="1:10" ht="14.25" customHeight="1" x14ac:dyDescent="0.3">
      <c r="A1581" s="216" t="s">
        <v>346</v>
      </c>
      <c r="B1581" s="216" t="s">
        <v>357</v>
      </c>
      <c r="C1581" s="216" t="s">
        <v>401</v>
      </c>
      <c r="D1581" s="219" t="s">
        <v>400</v>
      </c>
      <c r="E1581" s="218"/>
      <c r="F1581" s="217"/>
      <c r="G1581" s="216" t="s">
        <v>217</v>
      </c>
      <c r="H1581" s="215">
        <v>0.84</v>
      </c>
      <c r="I1581" s="214">
        <v>240</v>
      </c>
      <c r="J1581" s="213">
        <v>201.6</v>
      </c>
    </row>
    <row r="1582" spans="1:10" ht="14.25" customHeight="1" x14ac:dyDescent="0.3">
      <c r="A1582" s="216" t="s">
        <v>362</v>
      </c>
      <c r="B1582" s="216" t="s">
        <v>357</v>
      </c>
      <c r="C1582" s="216" t="s">
        <v>361</v>
      </c>
      <c r="D1582" s="219" t="s">
        <v>360</v>
      </c>
      <c r="E1582" s="218"/>
      <c r="F1582" s="217"/>
      <c r="G1582" s="216" t="s">
        <v>338</v>
      </c>
      <c r="H1582" s="215">
        <v>0.39</v>
      </c>
      <c r="I1582" s="214">
        <v>2.73</v>
      </c>
      <c r="J1582" s="213">
        <v>1.06</v>
      </c>
    </row>
    <row r="1583" spans="1:10" ht="14.25" customHeight="1" x14ac:dyDescent="0.3">
      <c r="A1583" s="216" t="s">
        <v>362</v>
      </c>
      <c r="B1583" s="216" t="s">
        <v>357</v>
      </c>
      <c r="C1583" s="216" t="s">
        <v>675</v>
      </c>
      <c r="D1583" s="219" t="s">
        <v>674</v>
      </c>
      <c r="E1583" s="218"/>
      <c r="F1583" s="217"/>
      <c r="G1583" s="216" t="s">
        <v>338</v>
      </c>
      <c r="H1583" s="215">
        <v>0.65</v>
      </c>
      <c r="I1583" s="214">
        <v>2.27</v>
      </c>
      <c r="J1583" s="213">
        <v>1.48</v>
      </c>
    </row>
    <row r="1584" spans="1:10" ht="14.25" customHeight="1" x14ac:dyDescent="0.3">
      <c r="A1584" s="220" t="s">
        <v>342</v>
      </c>
      <c r="B1584" s="216" t="s">
        <v>357</v>
      </c>
      <c r="C1584" s="216" t="s">
        <v>359</v>
      </c>
      <c r="D1584" s="219" t="s">
        <v>358</v>
      </c>
      <c r="E1584" s="218"/>
      <c r="F1584" s="217"/>
      <c r="G1584" s="216" t="s">
        <v>338</v>
      </c>
      <c r="H1584" s="215">
        <v>0.39</v>
      </c>
      <c r="I1584" s="214">
        <v>21.02</v>
      </c>
      <c r="J1584" s="213">
        <v>8.1999999999999993</v>
      </c>
    </row>
    <row r="1585" spans="1:10" ht="14.25" customHeight="1" x14ac:dyDescent="0.3">
      <c r="A1585" s="220" t="s">
        <v>342</v>
      </c>
      <c r="B1585" s="216" t="s">
        <v>357</v>
      </c>
      <c r="C1585" s="216" t="s">
        <v>371</v>
      </c>
      <c r="D1585" s="219" t="s">
        <v>370</v>
      </c>
      <c r="E1585" s="218"/>
      <c r="F1585" s="217"/>
      <c r="G1585" s="216" t="s">
        <v>338</v>
      </c>
      <c r="H1585" s="215">
        <v>1.65</v>
      </c>
      <c r="I1585" s="214">
        <v>27.22</v>
      </c>
      <c r="J1585" s="213">
        <v>44.91</v>
      </c>
    </row>
    <row r="1586" spans="1:10" ht="14.25" customHeight="1" x14ac:dyDescent="0.3">
      <c r="A1586" s="220" t="s">
        <v>342</v>
      </c>
      <c r="B1586" s="216" t="s">
        <v>357</v>
      </c>
      <c r="C1586" s="216" t="s">
        <v>356</v>
      </c>
      <c r="D1586" s="219" t="s">
        <v>339</v>
      </c>
      <c r="E1586" s="218"/>
      <c r="F1586" s="217"/>
      <c r="G1586" s="216" t="s">
        <v>338</v>
      </c>
      <c r="H1586" s="215">
        <v>10.5</v>
      </c>
      <c r="I1586" s="214">
        <v>21.76</v>
      </c>
      <c r="J1586" s="213">
        <v>228.48</v>
      </c>
    </row>
    <row r="1587" spans="1:10" ht="14.25" customHeight="1" x14ac:dyDescent="0.3">
      <c r="A1587" s="212" t="s">
        <v>337</v>
      </c>
      <c r="B1587" s="211"/>
      <c r="C1587" s="211"/>
      <c r="D1587" s="211"/>
      <c r="E1587" s="210"/>
      <c r="F1587" s="209">
        <v>85.17</v>
      </c>
      <c r="G1587" s="212" t="s">
        <v>336</v>
      </c>
      <c r="H1587" s="211"/>
      <c r="I1587" s="210"/>
      <c r="J1587" s="209">
        <v>847.78</v>
      </c>
    </row>
    <row r="1588" spans="1:10" ht="14.25" customHeight="1" x14ac:dyDescent="0.3">
      <c r="A1588" s="212" t="s">
        <v>335</v>
      </c>
      <c r="B1588" s="211"/>
      <c r="C1588" s="211"/>
      <c r="D1588" s="211"/>
      <c r="E1588" s="210"/>
      <c r="F1588" s="209">
        <v>95.07</v>
      </c>
      <c r="G1588" s="212" t="s">
        <v>334</v>
      </c>
      <c r="H1588" s="211"/>
      <c r="I1588" s="210"/>
      <c r="J1588" s="209">
        <v>190.5</v>
      </c>
    </row>
    <row r="1589" spans="1:10" ht="14.25" customHeight="1" x14ac:dyDescent="0.3">
      <c r="A1589" s="212" t="s">
        <v>333</v>
      </c>
      <c r="B1589" s="211"/>
      <c r="C1589" s="211"/>
      <c r="D1589" s="211"/>
      <c r="E1589" s="210"/>
      <c r="F1589" s="209">
        <v>281.58999999999997</v>
      </c>
      <c r="G1589" s="212" t="s">
        <v>332</v>
      </c>
      <c r="H1589" s="211"/>
      <c r="I1589" s="210"/>
      <c r="J1589" s="209">
        <v>1038.28</v>
      </c>
    </row>
    <row r="1590" spans="1:10" ht="14.25" customHeight="1" x14ac:dyDescent="0.3">
      <c r="A1590" s="232" t="s">
        <v>342</v>
      </c>
      <c r="B1590" s="228" t="s">
        <v>357</v>
      </c>
      <c r="C1590" s="228" t="s">
        <v>359</v>
      </c>
      <c r="D1590" s="231" t="s">
        <v>358</v>
      </c>
      <c r="E1590" s="230"/>
      <c r="F1590" s="230"/>
      <c r="G1590" s="230"/>
      <c r="H1590" s="230"/>
      <c r="I1590" s="229"/>
      <c r="J1590" s="228" t="s">
        <v>338</v>
      </c>
    </row>
    <row r="1591" spans="1:10" ht="14.25" customHeight="1" x14ac:dyDescent="0.3">
      <c r="A1591" s="224" t="s">
        <v>54</v>
      </c>
      <c r="B1591" s="224" t="s">
        <v>55</v>
      </c>
      <c r="C1591" s="224" t="s">
        <v>9</v>
      </c>
      <c r="D1591" s="227" t="s">
        <v>10</v>
      </c>
      <c r="E1591" s="226"/>
      <c r="F1591" s="225"/>
      <c r="G1591" s="224" t="s">
        <v>353</v>
      </c>
      <c r="H1591" s="224" t="s">
        <v>352</v>
      </c>
      <c r="I1591" s="223" t="s">
        <v>351</v>
      </c>
      <c r="J1591" s="222" t="s">
        <v>56</v>
      </c>
    </row>
    <row r="1592" spans="1:10" ht="14.25" customHeight="1" x14ac:dyDescent="0.3">
      <c r="A1592" s="216" t="s">
        <v>412</v>
      </c>
      <c r="B1592" s="216" t="s">
        <v>357</v>
      </c>
      <c r="C1592" s="216" t="s">
        <v>921</v>
      </c>
      <c r="D1592" s="219" t="s">
        <v>920</v>
      </c>
      <c r="E1592" s="218"/>
      <c r="F1592" s="217"/>
      <c r="G1592" s="216" t="s">
        <v>338</v>
      </c>
      <c r="H1592" s="215">
        <v>1</v>
      </c>
      <c r="I1592" s="214">
        <v>14.18</v>
      </c>
      <c r="J1592" s="213">
        <v>14.18</v>
      </c>
    </row>
    <row r="1593" spans="1:10" ht="22.8" customHeight="1" x14ac:dyDescent="0.3">
      <c r="A1593" s="220" t="s">
        <v>342</v>
      </c>
      <c r="B1593" s="216" t="s">
        <v>357</v>
      </c>
      <c r="C1593" s="216" t="s">
        <v>923</v>
      </c>
      <c r="D1593" s="219" t="s">
        <v>922</v>
      </c>
      <c r="E1593" s="218"/>
      <c r="F1593" s="217"/>
      <c r="G1593" s="216" t="s">
        <v>338</v>
      </c>
      <c r="H1593" s="215">
        <v>1</v>
      </c>
      <c r="I1593" s="214">
        <v>0.12</v>
      </c>
      <c r="J1593" s="213">
        <v>0.12</v>
      </c>
    </row>
    <row r="1594" spans="1:10" ht="14.25" customHeight="1" x14ac:dyDescent="0.3">
      <c r="A1594" s="220" t="s">
        <v>342</v>
      </c>
      <c r="B1594" s="216" t="s">
        <v>357</v>
      </c>
      <c r="C1594" s="216" t="s">
        <v>926</v>
      </c>
      <c r="D1594" s="219" t="s">
        <v>427</v>
      </c>
      <c r="E1594" s="218"/>
      <c r="F1594" s="217"/>
      <c r="G1594" s="216" t="s">
        <v>338</v>
      </c>
      <c r="H1594" s="215">
        <v>1</v>
      </c>
      <c r="I1594" s="214">
        <v>6.72</v>
      </c>
      <c r="J1594" s="213">
        <v>6.72</v>
      </c>
    </row>
    <row r="1595" spans="1:10" ht="14.25" customHeight="1" x14ac:dyDescent="0.3">
      <c r="A1595" s="212" t="s">
        <v>337</v>
      </c>
      <c r="B1595" s="211"/>
      <c r="C1595" s="211"/>
      <c r="D1595" s="211"/>
      <c r="E1595" s="210"/>
      <c r="F1595" s="209">
        <v>6.7</v>
      </c>
      <c r="G1595" s="212" t="s">
        <v>336</v>
      </c>
      <c r="H1595" s="211"/>
      <c r="I1595" s="210"/>
      <c r="J1595" s="209">
        <v>21.02</v>
      </c>
    </row>
    <row r="1596" spans="1:10" ht="14.25" customHeight="1" x14ac:dyDescent="0.3">
      <c r="A1596" s="212" t="s">
        <v>335</v>
      </c>
      <c r="B1596" s="211"/>
      <c r="C1596" s="211"/>
      <c r="D1596" s="211"/>
      <c r="E1596" s="210"/>
      <c r="F1596" s="209">
        <v>7.48</v>
      </c>
      <c r="G1596" s="212" t="s">
        <v>334</v>
      </c>
      <c r="H1596" s="211"/>
      <c r="I1596" s="210"/>
      <c r="J1596" s="209">
        <v>4.72</v>
      </c>
    </row>
    <row r="1597" spans="1:10" ht="14.25" customHeight="1" x14ac:dyDescent="0.3">
      <c r="A1597" s="212" t="s">
        <v>333</v>
      </c>
      <c r="B1597" s="211"/>
      <c r="C1597" s="211"/>
      <c r="D1597" s="211"/>
      <c r="E1597" s="210"/>
      <c r="F1597" s="209">
        <v>21.02</v>
      </c>
      <c r="G1597" s="212" t="s">
        <v>332</v>
      </c>
      <c r="H1597" s="211"/>
      <c r="I1597" s="210"/>
      <c r="J1597" s="209">
        <v>25.74</v>
      </c>
    </row>
    <row r="1598" spans="1:10" ht="14.25" customHeight="1" x14ac:dyDescent="0.3">
      <c r="A1598" s="232" t="s">
        <v>342</v>
      </c>
      <c r="B1598" s="228" t="s">
        <v>357</v>
      </c>
      <c r="C1598" s="228" t="s">
        <v>926</v>
      </c>
      <c r="D1598" s="231" t="s">
        <v>427</v>
      </c>
      <c r="E1598" s="230"/>
      <c r="F1598" s="230"/>
      <c r="G1598" s="230"/>
      <c r="H1598" s="230"/>
      <c r="I1598" s="229"/>
      <c r="J1598" s="228" t="s">
        <v>338</v>
      </c>
    </row>
    <row r="1599" spans="1:10" ht="14.25" customHeight="1" x14ac:dyDescent="0.3">
      <c r="A1599" s="224" t="s">
        <v>54</v>
      </c>
      <c r="B1599" s="224" t="s">
        <v>55</v>
      </c>
      <c r="C1599" s="224" t="s">
        <v>9</v>
      </c>
      <c r="D1599" s="227" t="s">
        <v>10</v>
      </c>
      <c r="E1599" s="226"/>
      <c r="F1599" s="225"/>
      <c r="G1599" s="224" t="s">
        <v>353</v>
      </c>
      <c r="H1599" s="224" t="s">
        <v>352</v>
      </c>
      <c r="I1599" s="223" t="s">
        <v>351</v>
      </c>
      <c r="J1599" s="222" t="s">
        <v>56</v>
      </c>
    </row>
    <row r="1600" spans="1:10" ht="22.8" customHeight="1" x14ac:dyDescent="0.3">
      <c r="A1600" s="216" t="s">
        <v>346</v>
      </c>
      <c r="B1600" s="216" t="s">
        <v>357</v>
      </c>
      <c r="C1600" s="216" t="s">
        <v>426</v>
      </c>
      <c r="D1600" s="219" t="s">
        <v>425</v>
      </c>
      <c r="E1600" s="218"/>
      <c r="F1600" s="217"/>
      <c r="G1600" s="216" t="s">
        <v>338</v>
      </c>
      <c r="H1600" s="215">
        <v>1</v>
      </c>
      <c r="I1600" s="214">
        <v>3.47</v>
      </c>
      <c r="J1600" s="213">
        <v>3.47</v>
      </c>
    </row>
    <row r="1601" spans="1:10" ht="22.8" customHeight="1" x14ac:dyDescent="0.3">
      <c r="A1601" s="216" t="s">
        <v>346</v>
      </c>
      <c r="B1601" s="216" t="s">
        <v>357</v>
      </c>
      <c r="C1601" s="216" t="s">
        <v>424</v>
      </c>
      <c r="D1601" s="219" t="s">
        <v>423</v>
      </c>
      <c r="E1601" s="218"/>
      <c r="F1601" s="217"/>
      <c r="G1601" s="216" t="s">
        <v>338</v>
      </c>
      <c r="H1601" s="215">
        <v>1</v>
      </c>
      <c r="I1601" s="214">
        <v>1</v>
      </c>
      <c r="J1601" s="213">
        <v>1</v>
      </c>
    </row>
    <row r="1602" spans="1:10" ht="14.25" customHeight="1" x14ac:dyDescent="0.3">
      <c r="A1602" s="216" t="s">
        <v>346</v>
      </c>
      <c r="B1602" s="216" t="s">
        <v>357</v>
      </c>
      <c r="C1602" s="216" t="s">
        <v>422</v>
      </c>
      <c r="D1602" s="219" t="s">
        <v>421</v>
      </c>
      <c r="E1602" s="218"/>
      <c r="F1602" s="217"/>
      <c r="G1602" s="216" t="s">
        <v>338</v>
      </c>
      <c r="H1602" s="215">
        <v>1</v>
      </c>
      <c r="I1602" s="214">
        <v>1.34</v>
      </c>
      <c r="J1602" s="213">
        <v>1.34</v>
      </c>
    </row>
    <row r="1603" spans="1:10" ht="14.25" customHeight="1" x14ac:dyDescent="0.3">
      <c r="A1603" s="216" t="s">
        <v>346</v>
      </c>
      <c r="B1603" s="216" t="s">
        <v>357</v>
      </c>
      <c r="C1603" s="216" t="s">
        <v>420</v>
      </c>
      <c r="D1603" s="219" t="s">
        <v>419</v>
      </c>
      <c r="E1603" s="218"/>
      <c r="F1603" s="217"/>
      <c r="G1603" s="216" t="s">
        <v>338</v>
      </c>
      <c r="H1603" s="215">
        <v>1</v>
      </c>
      <c r="I1603" s="214">
        <v>0.04</v>
      </c>
      <c r="J1603" s="213">
        <v>0.04</v>
      </c>
    </row>
    <row r="1604" spans="1:10" ht="22.8" customHeight="1" x14ac:dyDescent="0.3">
      <c r="A1604" s="216" t="s">
        <v>346</v>
      </c>
      <c r="B1604" s="216" t="s">
        <v>357</v>
      </c>
      <c r="C1604" s="216" t="s">
        <v>925</v>
      </c>
      <c r="D1604" s="219" t="s">
        <v>634</v>
      </c>
      <c r="E1604" s="218"/>
      <c r="F1604" s="217"/>
      <c r="G1604" s="216" t="s">
        <v>338</v>
      </c>
      <c r="H1604" s="215">
        <v>1</v>
      </c>
      <c r="I1604" s="214">
        <v>0.01</v>
      </c>
      <c r="J1604" s="213">
        <v>0.01</v>
      </c>
    </row>
    <row r="1605" spans="1:10" ht="22.8" customHeight="1" x14ac:dyDescent="0.3">
      <c r="A1605" s="216" t="s">
        <v>346</v>
      </c>
      <c r="B1605" s="216" t="s">
        <v>357</v>
      </c>
      <c r="C1605" s="216" t="s">
        <v>924</v>
      </c>
      <c r="D1605" s="219" t="s">
        <v>636</v>
      </c>
      <c r="E1605" s="218"/>
      <c r="F1605" s="217"/>
      <c r="G1605" s="216" t="s">
        <v>338</v>
      </c>
      <c r="H1605" s="215">
        <v>1</v>
      </c>
      <c r="I1605" s="214">
        <v>0.86</v>
      </c>
      <c r="J1605" s="213">
        <v>0.86</v>
      </c>
    </row>
    <row r="1606" spans="1:10" ht="14.25" customHeight="1" x14ac:dyDescent="0.3">
      <c r="A1606" s="212" t="s">
        <v>337</v>
      </c>
      <c r="B1606" s="211"/>
      <c r="C1606" s="211"/>
      <c r="D1606" s="211"/>
      <c r="E1606" s="210"/>
      <c r="F1606" s="209">
        <v>0</v>
      </c>
      <c r="G1606" s="212" t="s">
        <v>336</v>
      </c>
      <c r="H1606" s="211"/>
      <c r="I1606" s="210"/>
      <c r="J1606" s="209">
        <v>6.72</v>
      </c>
    </row>
    <row r="1607" spans="1:10" ht="14.25" customHeight="1" x14ac:dyDescent="0.3">
      <c r="A1607" s="212" t="s">
        <v>335</v>
      </c>
      <c r="B1607" s="211"/>
      <c r="C1607" s="211"/>
      <c r="D1607" s="211"/>
      <c r="E1607" s="210"/>
      <c r="F1607" s="209">
        <v>0</v>
      </c>
      <c r="G1607" s="212" t="s">
        <v>334</v>
      </c>
      <c r="H1607" s="211"/>
      <c r="I1607" s="210"/>
      <c r="J1607" s="209">
        <v>1.51</v>
      </c>
    </row>
    <row r="1608" spans="1:10" ht="14.25" customHeight="1" x14ac:dyDescent="0.3">
      <c r="A1608" s="212" t="s">
        <v>333</v>
      </c>
      <c r="B1608" s="211"/>
      <c r="C1608" s="211"/>
      <c r="D1608" s="211"/>
      <c r="E1608" s="210"/>
      <c r="F1608" s="209">
        <v>0</v>
      </c>
      <c r="G1608" s="212" t="s">
        <v>332</v>
      </c>
      <c r="H1608" s="211"/>
      <c r="I1608" s="210"/>
      <c r="J1608" s="209">
        <v>8.23</v>
      </c>
    </row>
    <row r="1609" spans="1:10" ht="22.8" customHeight="1" x14ac:dyDescent="0.3">
      <c r="A1609" s="232" t="s">
        <v>342</v>
      </c>
      <c r="B1609" s="228" t="s">
        <v>357</v>
      </c>
      <c r="C1609" s="228" t="s">
        <v>923</v>
      </c>
      <c r="D1609" s="231" t="s">
        <v>922</v>
      </c>
      <c r="E1609" s="230"/>
      <c r="F1609" s="230"/>
      <c r="G1609" s="230"/>
      <c r="H1609" s="230"/>
      <c r="I1609" s="229"/>
      <c r="J1609" s="228" t="s">
        <v>338</v>
      </c>
    </row>
    <row r="1610" spans="1:10" ht="14.25" customHeight="1" x14ac:dyDescent="0.3">
      <c r="A1610" s="224" t="s">
        <v>54</v>
      </c>
      <c r="B1610" s="224" t="s">
        <v>55</v>
      </c>
      <c r="C1610" s="224" t="s">
        <v>9</v>
      </c>
      <c r="D1610" s="227" t="s">
        <v>10</v>
      </c>
      <c r="E1610" s="226"/>
      <c r="F1610" s="225"/>
      <c r="G1610" s="224" t="s">
        <v>353</v>
      </c>
      <c r="H1610" s="224" t="s">
        <v>352</v>
      </c>
      <c r="I1610" s="223" t="s">
        <v>351</v>
      </c>
      <c r="J1610" s="222" t="s">
        <v>56</v>
      </c>
    </row>
    <row r="1611" spans="1:10" ht="14.25" customHeight="1" x14ac:dyDescent="0.3">
      <c r="A1611" s="216" t="s">
        <v>412</v>
      </c>
      <c r="B1611" s="216" t="s">
        <v>357</v>
      </c>
      <c r="C1611" s="216" t="s">
        <v>921</v>
      </c>
      <c r="D1611" s="219" t="s">
        <v>920</v>
      </c>
      <c r="E1611" s="218"/>
      <c r="F1611" s="217"/>
      <c r="G1611" s="216" t="s">
        <v>338</v>
      </c>
      <c r="H1611" s="215">
        <v>8.6999999999999994E-3</v>
      </c>
      <c r="I1611" s="214">
        <v>14.18</v>
      </c>
      <c r="J1611" s="213">
        <v>0.12</v>
      </c>
    </row>
    <row r="1612" spans="1:10" ht="14.25" customHeight="1" x14ac:dyDescent="0.3">
      <c r="A1612" s="212" t="s">
        <v>337</v>
      </c>
      <c r="B1612" s="211"/>
      <c r="C1612" s="211"/>
      <c r="D1612" s="211"/>
      <c r="E1612" s="210"/>
      <c r="F1612" s="209">
        <v>0.06</v>
      </c>
      <c r="G1612" s="212" t="s">
        <v>336</v>
      </c>
      <c r="H1612" s="211"/>
      <c r="I1612" s="210"/>
      <c r="J1612" s="209">
        <v>0.12</v>
      </c>
    </row>
    <row r="1613" spans="1:10" ht="14.25" customHeight="1" x14ac:dyDescent="0.3">
      <c r="A1613" s="212" t="s">
        <v>335</v>
      </c>
      <c r="B1613" s="211"/>
      <c r="C1613" s="211"/>
      <c r="D1613" s="211"/>
      <c r="E1613" s="210"/>
      <c r="F1613" s="209">
        <v>0.06</v>
      </c>
      <c r="G1613" s="212" t="s">
        <v>334</v>
      </c>
      <c r="H1613" s="211"/>
      <c r="I1613" s="210"/>
      <c r="J1613" s="209">
        <v>0.03</v>
      </c>
    </row>
    <row r="1614" spans="1:10" ht="14.25" customHeight="1" x14ac:dyDescent="0.3">
      <c r="A1614" s="212" t="s">
        <v>333</v>
      </c>
      <c r="B1614" s="211"/>
      <c r="C1614" s="211"/>
      <c r="D1614" s="211"/>
      <c r="E1614" s="210"/>
      <c r="F1614" s="209">
        <v>0.12</v>
      </c>
      <c r="G1614" s="212" t="s">
        <v>332</v>
      </c>
      <c r="H1614" s="211"/>
      <c r="I1614" s="210"/>
      <c r="J1614" s="209">
        <v>0.15</v>
      </c>
    </row>
    <row r="1615" spans="1:10" ht="14.25" customHeight="1" x14ac:dyDescent="0.3">
      <c r="A1615" s="232" t="s">
        <v>342</v>
      </c>
      <c r="B1615" s="228" t="s">
        <v>357</v>
      </c>
      <c r="C1615" s="228" t="s">
        <v>521</v>
      </c>
      <c r="D1615" s="231" t="s">
        <v>520</v>
      </c>
      <c r="E1615" s="230"/>
      <c r="F1615" s="230"/>
      <c r="G1615" s="230"/>
      <c r="H1615" s="230"/>
      <c r="I1615" s="229"/>
      <c r="J1615" s="228" t="s">
        <v>218</v>
      </c>
    </row>
    <row r="1616" spans="1:10" ht="14.25" customHeight="1" x14ac:dyDescent="0.3">
      <c r="A1616" s="224" t="s">
        <v>54</v>
      </c>
      <c r="B1616" s="224" t="s">
        <v>55</v>
      </c>
      <c r="C1616" s="224" t="s">
        <v>9</v>
      </c>
      <c r="D1616" s="227" t="s">
        <v>10</v>
      </c>
      <c r="E1616" s="226"/>
      <c r="F1616" s="225"/>
      <c r="G1616" s="224" t="s">
        <v>353</v>
      </c>
      <c r="H1616" s="224" t="s">
        <v>352</v>
      </c>
      <c r="I1616" s="223" t="s">
        <v>351</v>
      </c>
      <c r="J1616" s="222" t="s">
        <v>56</v>
      </c>
    </row>
    <row r="1617" spans="1:10" ht="2.25" customHeight="1" x14ac:dyDescent="0.3"/>
    <row r="1618" spans="1:10" ht="11.25" customHeight="1" x14ac:dyDescent="0.3">
      <c r="A1618" s="208" t="s">
        <v>331</v>
      </c>
      <c r="B1618" s="208"/>
      <c r="C1618" s="208"/>
      <c r="D1618" s="208"/>
      <c r="E1618" s="208"/>
      <c r="F1618" s="208"/>
      <c r="G1618" s="208"/>
      <c r="H1618" s="208"/>
      <c r="I1618" s="208"/>
      <c r="J1618" s="208"/>
    </row>
    <row r="1619" spans="1:10" ht="11.25" customHeight="1" x14ac:dyDescent="0.3">
      <c r="A1619" s="208" t="s">
        <v>330</v>
      </c>
      <c r="B1619" s="208"/>
      <c r="C1619" s="208"/>
      <c r="D1619" s="208"/>
      <c r="E1619" s="208"/>
      <c r="F1619" s="208"/>
      <c r="G1619" s="208"/>
      <c r="H1619" s="208"/>
      <c r="I1619" s="208"/>
      <c r="J1619" s="208"/>
    </row>
    <row r="1620" spans="1:10" ht="11.25" customHeight="1" x14ac:dyDescent="0.3">
      <c r="A1620" s="208" t="s">
        <v>329</v>
      </c>
      <c r="B1620" s="208"/>
      <c r="C1620" s="208"/>
      <c r="D1620" s="208"/>
      <c r="E1620" s="208"/>
      <c r="F1620" s="208"/>
      <c r="G1620" s="208"/>
      <c r="H1620" s="208"/>
      <c r="I1620" s="208"/>
      <c r="J1620" s="208"/>
    </row>
    <row r="1621" spans="1:10" ht="70.95" customHeight="1" x14ac:dyDescent="0.3"/>
    <row r="1622" spans="1:10" ht="14.25" customHeight="1" x14ac:dyDescent="0.3">
      <c r="A1622" s="256" t="s">
        <v>395</v>
      </c>
      <c r="B1622" s="255"/>
      <c r="C1622" s="255"/>
      <c r="D1622" s="255"/>
      <c r="E1622" s="255"/>
      <c r="F1622" s="255"/>
      <c r="G1622" s="255"/>
      <c r="H1622" s="255"/>
      <c r="I1622" s="255"/>
      <c r="J1622" s="254"/>
    </row>
    <row r="1623" spans="1:10" ht="14.25" customHeight="1" x14ac:dyDescent="0.3">
      <c r="A1623" s="253" t="s">
        <v>394</v>
      </c>
      <c r="B1623" s="251" t="s">
        <v>57</v>
      </c>
      <c r="C1623" s="250"/>
      <c r="D1623" s="250"/>
      <c r="E1623" s="250"/>
      <c r="F1623" s="250"/>
      <c r="G1623" s="250"/>
      <c r="H1623" s="249"/>
      <c r="I1623" s="233" t="s">
        <v>393</v>
      </c>
      <c r="J1623" s="216" t="s">
        <v>919</v>
      </c>
    </row>
    <row r="1624" spans="1:10" ht="14.25" customHeight="1" x14ac:dyDescent="0.3">
      <c r="A1624" s="253" t="s">
        <v>61</v>
      </c>
      <c r="B1624" s="251" t="s">
        <v>65</v>
      </c>
      <c r="C1624" s="250"/>
      <c r="D1624" s="250"/>
      <c r="E1624" s="250"/>
      <c r="F1624" s="250"/>
      <c r="G1624" s="250"/>
      <c r="H1624" s="249"/>
      <c r="I1624" s="233" t="s">
        <v>391</v>
      </c>
      <c r="J1624" s="216" t="s">
        <v>390</v>
      </c>
    </row>
    <row r="1625" spans="1:10" ht="14.25" customHeight="1" x14ac:dyDescent="0.3">
      <c r="A1625" s="252" t="s">
        <v>389</v>
      </c>
      <c r="B1625" s="251" t="s">
        <v>209</v>
      </c>
      <c r="C1625" s="250"/>
      <c r="D1625" s="250"/>
      <c r="E1625" s="250"/>
      <c r="F1625" s="250"/>
      <c r="G1625" s="250"/>
      <c r="H1625" s="249"/>
      <c r="I1625" s="240" t="s">
        <v>388</v>
      </c>
      <c r="J1625" s="239"/>
    </row>
    <row r="1626" spans="1:10" ht="14.25" customHeight="1" x14ac:dyDescent="0.3">
      <c r="A1626" s="248" t="s">
        <v>387</v>
      </c>
      <c r="B1626" s="247" t="s">
        <v>386</v>
      </c>
      <c r="C1626" s="246"/>
      <c r="D1626" s="246"/>
      <c r="E1626" s="246"/>
      <c r="F1626" s="246"/>
      <c r="G1626" s="246"/>
      <c r="H1626" s="245"/>
      <c r="I1626" s="233" t="s">
        <v>385</v>
      </c>
      <c r="J1626" s="216" t="s">
        <v>384</v>
      </c>
    </row>
    <row r="1627" spans="1:10" ht="14.25" customHeight="1" x14ac:dyDescent="0.3">
      <c r="A1627" s="238"/>
      <c r="B1627" s="243"/>
      <c r="C1627" s="242"/>
      <c r="D1627" s="242"/>
      <c r="E1627" s="242"/>
      <c r="F1627" s="242"/>
      <c r="G1627" s="242"/>
      <c r="H1627" s="241"/>
      <c r="I1627" s="244" t="s">
        <v>383</v>
      </c>
      <c r="J1627" s="216" t="s">
        <v>382</v>
      </c>
    </row>
    <row r="1628" spans="1:10" ht="14.25" customHeight="1" x14ac:dyDescent="0.3">
      <c r="A1628" s="238"/>
      <c r="B1628" s="243"/>
      <c r="C1628" s="242"/>
      <c r="D1628" s="242"/>
      <c r="E1628" s="242"/>
      <c r="F1628" s="242"/>
      <c r="G1628" s="242"/>
      <c r="H1628" s="241"/>
      <c r="I1628" s="240" t="s">
        <v>7</v>
      </c>
      <c r="J1628" s="239"/>
    </row>
    <row r="1629" spans="1:10" ht="14.25" customHeight="1" x14ac:dyDescent="0.3">
      <c r="A1629" s="238"/>
      <c r="B1629" s="237"/>
      <c r="C1629" s="236"/>
      <c r="D1629" s="236"/>
      <c r="E1629" s="236"/>
      <c r="F1629" s="236"/>
      <c r="G1629" s="236"/>
      <c r="H1629" s="235"/>
      <c r="I1629" s="233" t="s">
        <v>381</v>
      </c>
      <c r="J1629" s="216" t="s">
        <v>380</v>
      </c>
    </row>
    <row r="1630" spans="1:10" ht="14.25" customHeight="1" x14ac:dyDescent="0.3">
      <c r="A1630" s="234"/>
      <c r="B1630" s="219" t="s">
        <v>378</v>
      </c>
      <c r="C1630" s="218"/>
      <c r="D1630" s="217"/>
      <c r="E1630" s="219" t="s">
        <v>320</v>
      </c>
      <c r="F1630" s="218"/>
      <c r="G1630" s="218"/>
      <c r="H1630" s="217"/>
      <c r="I1630" s="233" t="s">
        <v>379</v>
      </c>
      <c r="J1630" s="216" t="s">
        <v>378</v>
      </c>
    </row>
    <row r="1631" spans="1:10" ht="14.25" customHeight="1" x14ac:dyDescent="0.3">
      <c r="A1631" s="233" t="s">
        <v>377</v>
      </c>
      <c r="B1631" s="219" t="s">
        <v>376</v>
      </c>
      <c r="C1631" s="218"/>
      <c r="D1631" s="218"/>
      <c r="E1631" s="218"/>
      <c r="F1631" s="218"/>
      <c r="G1631" s="218"/>
      <c r="H1631" s="218"/>
      <c r="I1631" s="218"/>
      <c r="J1631" s="217"/>
    </row>
    <row r="1632" spans="1:10" ht="14.25" customHeight="1" x14ac:dyDescent="0.3">
      <c r="A1632" s="216" t="s">
        <v>346</v>
      </c>
      <c r="B1632" s="216" t="s">
        <v>357</v>
      </c>
      <c r="C1632" s="216" t="s">
        <v>905</v>
      </c>
      <c r="D1632" s="219" t="s">
        <v>904</v>
      </c>
      <c r="E1632" s="218"/>
      <c r="F1632" s="217"/>
      <c r="G1632" s="216" t="s">
        <v>343</v>
      </c>
      <c r="H1632" s="215">
        <v>0.03</v>
      </c>
      <c r="I1632" s="214">
        <v>8.4600000000000009</v>
      </c>
      <c r="J1632" s="213">
        <v>0.25</v>
      </c>
    </row>
    <row r="1633" spans="1:10" ht="14.25" customHeight="1" x14ac:dyDescent="0.3">
      <c r="A1633" s="216" t="s">
        <v>346</v>
      </c>
      <c r="B1633" s="216" t="s">
        <v>357</v>
      </c>
      <c r="C1633" s="216" t="s">
        <v>918</v>
      </c>
      <c r="D1633" s="219" t="s">
        <v>917</v>
      </c>
      <c r="E1633" s="218"/>
      <c r="F1633" s="217"/>
      <c r="G1633" s="216" t="s">
        <v>910</v>
      </c>
      <c r="H1633" s="215">
        <v>0.03</v>
      </c>
      <c r="I1633" s="214">
        <v>200</v>
      </c>
      <c r="J1633" s="213">
        <v>6</v>
      </c>
    </row>
    <row r="1634" spans="1:10" ht="14.25" customHeight="1" x14ac:dyDescent="0.3">
      <c r="A1634" s="216" t="s">
        <v>346</v>
      </c>
      <c r="B1634" s="216" t="s">
        <v>357</v>
      </c>
      <c r="C1634" s="216" t="s">
        <v>916</v>
      </c>
      <c r="D1634" s="219" t="s">
        <v>915</v>
      </c>
      <c r="E1634" s="218"/>
      <c r="F1634" s="217"/>
      <c r="G1634" s="216" t="s">
        <v>343</v>
      </c>
      <c r="H1634" s="215">
        <v>0.35</v>
      </c>
      <c r="I1634" s="214">
        <v>18.75</v>
      </c>
      <c r="J1634" s="213">
        <v>6.56</v>
      </c>
    </row>
    <row r="1635" spans="1:10" ht="14.25" customHeight="1" x14ac:dyDescent="0.3">
      <c r="A1635" s="216" t="s">
        <v>346</v>
      </c>
      <c r="B1635" s="216" t="s">
        <v>357</v>
      </c>
      <c r="C1635" s="216" t="s">
        <v>914</v>
      </c>
      <c r="D1635" s="219" t="s">
        <v>913</v>
      </c>
      <c r="E1635" s="218"/>
      <c r="F1635" s="217"/>
      <c r="G1635" s="216" t="s">
        <v>910</v>
      </c>
      <c r="H1635" s="215">
        <v>0.14000000000000001</v>
      </c>
      <c r="I1635" s="214">
        <v>220</v>
      </c>
      <c r="J1635" s="213">
        <v>30.8</v>
      </c>
    </row>
    <row r="1636" spans="1:10" ht="14.25" customHeight="1" x14ac:dyDescent="0.3">
      <c r="A1636" s="216" t="s">
        <v>346</v>
      </c>
      <c r="B1636" s="216" t="s">
        <v>357</v>
      </c>
      <c r="C1636" s="216" t="s">
        <v>912</v>
      </c>
      <c r="D1636" s="219" t="s">
        <v>911</v>
      </c>
      <c r="E1636" s="218"/>
      <c r="F1636" s="217"/>
      <c r="G1636" s="216" t="s">
        <v>910</v>
      </c>
      <c r="H1636" s="215">
        <v>0.23</v>
      </c>
      <c r="I1636" s="214">
        <v>96</v>
      </c>
      <c r="J1636" s="213">
        <v>22.08</v>
      </c>
    </row>
    <row r="1637" spans="1:10" ht="14.25" customHeight="1" x14ac:dyDescent="0.3">
      <c r="A1637" s="220" t="s">
        <v>342</v>
      </c>
      <c r="B1637" s="216" t="s">
        <v>357</v>
      </c>
      <c r="C1637" s="216" t="s">
        <v>909</v>
      </c>
      <c r="D1637" s="219" t="s">
        <v>908</v>
      </c>
      <c r="E1637" s="218"/>
      <c r="F1637" s="217"/>
      <c r="G1637" s="216" t="s">
        <v>338</v>
      </c>
      <c r="H1637" s="215">
        <v>2.33</v>
      </c>
      <c r="I1637" s="214">
        <v>26.95</v>
      </c>
      <c r="J1637" s="213">
        <v>62.79</v>
      </c>
    </row>
    <row r="1638" spans="1:10" ht="14.25" customHeight="1" x14ac:dyDescent="0.3">
      <c r="A1638" s="220" t="s">
        <v>342</v>
      </c>
      <c r="B1638" s="216" t="s">
        <v>357</v>
      </c>
      <c r="C1638" s="216" t="s">
        <v>356</v>
      </c>
      <c r="D1638" s="219" t="s">
        <v>339</v>
      </c>
      <c r="E1638" s="218"/>
      <c r="F1638" s="217"/>
      <c r="G1638" s="216" t="s">
        <v>338</v>
      </c>
      <c r="H1638" s="215">
        <v>0.89</v>
      </c>
      <c r="I1638" s="214">
        <v>21.76</v>
      </c>
      <c r="J1638" s="213">
        <v>19.37</v>
      </c>
    </row>
    <row r="1639" spans="1:10" ht="14.25" customHeight="1" x14ac:dyDescent="0.3">
      <c r="A1639" s="212" t="s">
        <v>337</v>
      </c>
      <c r="B1639" s="211"/>
      <c r="C1639" s="211"/>
      <c r="D1639" s="211"/>
      <c r="E1639" s="210"/>
      <c r="F1639" s="209">
        <v>26.56</v>
      </c>
      <c r="G1639" s="212" t="s">
        <v>336</v>
      </c>
      <c r="H1639" s="211"/>
      <c r="I1639" s="210"/>
      <c r="J1639" s="209">
        <v>147.85</v>
      </c>
    </row>
    <row r="1640" spans="1:10" ht="14.25" customHeight="1" x14ac:dyDescent="0.3">
      <c r="A1640" s="212" t="s">
        <v>335</v>
      </c>
      <c r="B1640" s="211"/>
      <c r="C1640" s="211"/>
      <c r="D1640" s="211"/>
      <c r="E1640" s="210"/>
      <c r="F1640" s="209">
        <v>29.62</v>
      </c>
      <c r="G1640" s="212" t="s">
        <v>334</v>
      </c>
      <c r="H1640" s="211"/>
      <c r="I1640" s="210"/>
      <c r="J1640" s="209">
        <v>33.22</v>
      </c>
    </row>
    <row r="1641" spans="1:10" ht="14.25" customHeight="1" x14ac:dyDescent="0.3">
      <c r="A1641" s="212" t="s">
        <v>333</v>
      </c>
      <c r="B1641" s="211"/>
      <c r="C1641" s="211"/>
      <c r="D1641" s="211"/>
      <c r="E1641" s="210"/>
      <c r="F1641" s="209">
        <v>82.16</v>
      </c>
      <c r="G1641" s="212" t="s">
        <v>332</v>
      </c>
      <c r="H1641" s="211"/>
      <c r="I1641" s="210"/>
      <c r="J1641" s="209">
        <v>181.07</v>
      </c>
    </row>
    <row r="1642" spans="1:10" ht="14.25" customHeight="1" x14ac:dyDescent="0.3">
      <c r="A1642" s="232" t="s">
        <v>342</v>
      </c>
      <c r="B1642" s="228" t="s">
        <v>357</v>
      </c>
      <c r="C1642" s="228" t="s">
        <v>525</v>
      </c>
      <c r="D1642" s="231" t="s">
        <v>524</v>
      </c>
      <c r="E1642" s="230"/>
      <c r="F1642" s="230"/>
      <c r="G1642" s="230"/>
      <c r="H1642" s="230"/>
      <c r="I1642" s="229"/>
      <c r="J1642" s="228" t="s">
        <v>343</v>
      </c>
    </row>
    <row r="1643" spans="1:10" ht="14.25" customHeight="1" x14ac:dyDescent="0.3">
      <c r="A1643" s="224" t="s">
        <v>54</v>
      </c>
      <c r="B1643" s="224" t="s">
        <v>55</v>
      </c>
      <c r="C1643" s="224" t="s">
        <v>9</v>
      </c>
      <c r="D1643" s="227" t="s">
        <v>10</v>
      </c>
      <c r="E1643" s="226"/>
      <c r="F1643" s="225"/>
      <c r="G1643" s="224" t="s">
        <v>353</v>
      </c>
      <c r="H1643" s="224" t="s">
        <v>352</v>
      </c>
      <c r="I1643" s="223" t="s">
        <v>351</v>
      </c>
      <c r="J1643" s="222" t="s">
        <v>56</v>
      </c>
    </row>
    <row r="1644" spans="1:10" ht="14.25" customHeight="1" x14ac:dyDescent="0.3">
      <c r="A1644" s="216" t="s">
        <v>346</v>
      </c>
      <c r="B1644" s="216" t="s">
        <v>357</v>
      </c>
      <c r="C1644" s="216" t="s">
        <v>907</v>
      </c>
      <c r="D1644" s="219" t="s">
        <v>906</v>
      </c>
      <c r="E1644" s="218"/>
      <c r="F1644" s="217"/>
      <c r="G1644" s="216" t="s">
        <v>343</v>
      </c>
      <c r="H1644" s="215">
        <v>1.1000000000000001</v>
      </c>
      <c r="I1644" s="214">
        <v>7.26</v>
      </c>
      <c r="J1644" s="213">
        <v>7.99</v>
      </c>
    </row>
    <row r="1645" spans="1:10" ht="14.25" customHeight="1" x14ac:dyDescent="0.3">
      <c r="A1645" s="216" t="s">
        <v>346</v>
      </c>
      <c r="B1645" s="216" t="s">
        <v>357</v>
      </c>
      <c r="C1645" s="216" t="s">
        <v>905</v>
      </c>
      <c r="D1645" s="219" t="s">
        <v>904</v>
      </c>
      <c r="E1645" s="218"/>
      <c r="F1645" s="217"/>
      <c r="G1645" s="216" t="s">
        <v>343</v>
      </c>
      <c r="H1645" s="215">
        <v>2.5000000000000001E-2</v>
      </c>
      <c r="I1645" s="214">
        <v>8.4600000000000009</v>
      </c>
      <c r="J1645" s="213">
        <v>0.21</v>
      </c>
    </row>
    <row r="1646" spans="1:10" ht="14.25" customHeight="1" x14ac:dyDescent="0.3">
      <c r="A1646" s="220" t="s">
        <v>342</v>
      </c>
      <c r="B1646" s="216" t="s">
        <v>357</v>
      </c>
      <c r="C1646" s="216" t="s">
        <v>903</v>
      </c>
      <c r="D1646" s="219" t="s">
        <v>460</v>
      </c>
      <c r="E1646" s="218"/>
      <c r="F1646" s="217"/>
      <c r="G1646" s="216" t="s">
        <v>338</v>
      </c>
      <c r="H1646" s="215">
        <v>0.08</v>
      </c>
      <c r="I1646" s="214">
        <v>27.03</v>
      </c>
      <c r="J1646" s="213">
        <v>2.16</v>
      </c>
    </row>
    <row r="1647" spans="1:10" ht="14.25" customHeight="1" x14ac:dyDescent="0.3">
      <c r="A1647" s="220" t="s">
        <v>342</v>
      </c>
      <c r="B1647" s="216" t="s">
        <v>357</v>
      </c>
      <c r="C1647" s="216" t="s">
        <v>356</v>
      </c>
      <c r="D1647" s="219" t="s">
        <v>339</v>
      </c>
      <c r="E1647" s="218"/>
      <c r="F1647" s="217"/>
      <c r="G1647" s="216" t="s">
        <v>338</v>
      </c>
      <c r="H1647" s="215">
        <v>0.14000000000000001</v>
      </c>
      <c r="I1647" s="214">
        <v>21.76</v>
      </c>
      <c r="J1647" s="213">
        <v>3.05</v>
      </c>
    </row>
    <row r="1648" spans="1:10" ht="14.25" customHeight="1" x14ac:dyDescent="0.3">
      <c r="A1648" s="212" t="s">
        <v>337</v>
      </c>
      <c r="B1648" s="211"/>
      <c r="C1648" s="211"/>
      <c r="D1648" s="211"/>
      <c r="E1648" s="210"/>
      <c r="F1648" s="209">
        <v>1.61</v>
      </c>
      <c r="G1648" s="212" t="s">
        <v>336</v>
      </c>
      <c r="H1648" s="211"/>
      <c r="I1648" s="210"/>
      <c r="J1648" s="209">
        <v>13.41</v>
      </c>
    </row>
    <row r="1649" spans="1:10" ht="14.25" customHeight="1" x14ac:dyDescent="0.3">
      <c r="A1649" s="212" t="s">
        <v>335</v>
      </c>
      <c r="B1649" s="211"/>
      <c r="C1649" s="211"/>
      <c r="D1649" s="211"/>
      <c r="E1649" s="210"/>
      <c r="F1649" s="209">
        <v>1.82</v>
      </c>
      <c r="G1649" s="212" t="s">
        <v>334</v>
      </c>
      <c r="H1649" s="211"/>
      <c r="I1649" s="210"/>
      <c r="J1649" s="209">
        <v>3.01</v>
      </c>
    </row>
    <row r="1650" spans="1:10" ht="14.25" customHeight="1" x14ac:dyDescent="0.3">
      <c r="A1650" s="212" t="s">
        <v>333</v>
      </c>
      <c r="B1650" s="211"/>
      <c r="C1650" s="211"/>
      <c r="D1650" s="211"/>
      <c r="E1650" s="210"/>
      <c r="F1650" s="209">
        <v>5.21</v>
      </c>
      <c r="G1650" s="212" t="s">
        <v>332</v>
      </c>
      <c r="H1650" s="211"/>
      <c r="I1650" s="210"/>
      <c r="J1650" s="209">
        <v>16.420000000000002</v>
      </c>
    </row>
    <row r="1651" spans="1:10" ht="14.25" customHeight="1" x14ac:dyDescent="0.3">
      <c r="A1651" s="232" t="s">
        <v>342</v>
      </c>
      <c r="B1651" s="228" t="s">
        <v>357</v>
      </c>
      <c r="C1651" s="228" t="s">
        <v>903</v>
      </c>
      <c r="D1651" s="231" t="s">
        <v>460</v>
      </c>
      <c r="E1651" s="230"/>
      <c r="F1651" s="230"/>
      <c r="G1651" s="230"/>
      <c r="H1651" s="230"/>
      <c r="I1651" s="229"/>
      <c r="J1651" s="228" t="s">
        <v>338</v>
      </c>
    </row>
    <row r="1652" spans="1:10" ht="14.25" customHeight="1" x14ac:dyDescent="0.3">
      <c r="A1652" s="224" t="s">
        <v>54</v>
      </c>
      <c r="B1652" s="224" t="s">
        <v>55</v>
      </c>
      <c r="C1652" s="224" t="s">
        <v>9</v>
      </c>
      <c r="D1652" s="227" t="s">
        <v>10</v>
      </c>
      <c r="E1652" s="226"/>
      <c r="F1652" s="225"/>
      <c r="G1652" s="224" t="s">
        <v>353</v>
      </c>
      <c r="H1652" s="224" t="s">
        <v>352</v>
      </c>
      <c r="I1652" s="223" t="s">
        <v>351</v>
      </c>
      <c r="J1652" s="222" t="s">
        <v>56</v>
      </c>
    </row>
    <row r="1653" spans="1:10" ht="14.25" customHeight="1" x14ac:dyDescent="0.3">
      <c r="A1653" s="216" t="s">
        <v>412</v>
      </c>
      <c r="B1653" s="216" t="s">
        <v>357</v>
      </c>
      <c r="C1653" s="216" t="s">
        <v>900</v>
      </c>
      <c r="D1653" s="219" t="s">
        <v>729</v>
      </c>
      <c r="E1653" s="218"/>
      <c r="F1653" s="217"/>
      <c r="G1653" s="216" t="s">
        <v>338</v>
      </c>
      <c r="H1653" s="215">
        <v>1</v>
      </c>
      <c r="I1653" s="214">
        <v>18.89</v>
      </c>
      <c r="J1653" s="213">
        <v>18.89</v>
      </c>
    </row>
    <row r="1654" spans="1:10" ht="22.8" customHeight="1" x14ac:dyDescent="0.3">
      <c r="A1654" s="220" t="s">
        <v>342</v>
      </c>
      <c r="B1654" s="216" t="s">
        <v>357</v>
      </c>
      <c r="C1654" s="216" t="s">
        <v>901</v>
      </c>
      <c r="D1654" s="219" t="s">
        <v>731</v>
      </c>
      <c r="E1654" s="218"/>
      <c r="F1654" s="217"/>
      <c r="G1654" s="216" t="s">
        <v>338</v>
      </c>
      <c r="H1654" s="215">
        <v>1</v>
      </c>
      <c r="I1654" s="214">
        <v>0.23</v>
      </c>
      <c r="J1654" s="213">
        <v>0.23</v>
      </c>
    </row>
    <row r="1655" spans="1:10" ht="14.25" customHeight="1" x14ac:dyDescent="0.3">
      <c r="A1655" s="220" t="s">
        <v>342</v>
      </c>
      <c r="B1655" s="216" t="s">
        <v>357</v>
      </c>
      <c r="C1655" s="216" t="s">
        <v>902</v>
      </c>
      <c r="D1655" s="219" t="s">
        <v>427</v>
      </c>
      <c r="E1655" s="218"/>
      <c r="F1655" s="217"/>
      <c r="G1655" s="216" t="s">
        <v>338</v>
      </c>
      <c r="H1655" s="215">
        <v>1</v>
      </c>
      <c r="I1655" s="214">
        <v>7.91</v>
      </c>
      <c r="J1655" s="213">
        <v>7.91</v>
      </c>
    </row>
    <row r="1656" spans="1:10" ht="14.25" customHeight="1" x14ac:dyDescent="0.3">
      <c r="A1656" s="212" t="s">
        <v>337</v>
      </c>
      <c r="B1656" s="211"/>
      <c r="C1656" s="211"/>
      <c r="D1656" s="211"/>
      <c r="E1656" s="210"/>
      <c r="F1656" s="209">
        <v>8.93</v>
      </c>
      <c r="G1656" s="212" t="s">
        <v>336</v>
      </c>
      <c r="H1656" s="211"/>
      <c r="I1656" s="210"/>
      <c r="J1656" s="209">
        <v>27.03</v>
      </c>
    </row>
    <row r="1657" spans="1:10" ht="14.25" customHeight="1" x14ac:dyDescent="0.3">
      <c r="A1657" s="212" t="s">
        <v>335</v>
      </c>
      <c r="B1657" s="211"/>
      <c r="C1657" s="211"/>
      <c r="D1657" s="211"/>
      <c r="E1657" s="210"/>
      <c r="F1657" s="209">
        <v>9.9600000000000009</v>
      </c>
      <c r="G1657" s="212" t="s">
        <v>334</v>
      </c>
      <c r="H1657" s="211"/>
      <c r="I1657" s="210"/>
      <c r="J1657" s="209">
        <v>6.07</v>
      </c>
    </row>
    <row r="1658" spans="1:10" ht="14.25" customHeight="1" x14ac:dyDescent="0.3">
      <c r="A1658" s="212" t="s">
        <v>333</v>
      </c>
      <c r="B1658" s="211"/>
      <c r="C1658" s="211"/>
      <c r="D1658" s="211"/>
      <c r="E1658" s="210"/>
      <c r="F1658" s="209">
        <v>27.03</v>
      </c>
      <c r="G1658" s="212" t="s">
        <v>332</v>
      </c>
      <c r="H1658" s="211"/>
      <c r="I1658" s="210"/>
      <c r="J1658" s="209">
        <v>33.1</v>
      </c>
    </row>
    <row r="1659" spans="1:10" ht="14.25" customHeight="1" x14ac:dyDescent="0.3">
      <c r="A1659" s="232" t="s">
        <v>342</v>
      </c>
      <c r="B1659" s="228" t="s">
        <v>357</v>
      </c>
      <c r="C1659" s="228" t="s">
        <v>902</v>
      </c>
      <c r="D1659" s="231" t="s">
        <v>427</v>
      </c>
      <c r="E1659" s="230"/>
      <c r="F1659" s="230"/>
      <c r="G1659" s="230"/>
      <c r="H1659" s="230"/>
      <c r="I1659" s="229"/>
      <c r="J1659" s="228" t="s">
        <v>338</v>
      </c>
    </row>
    <row r="1660" spans="1:10" ht="14.25" customHeight="1" x14ac:dyDescent="0.3">
      <c r="A1660" s="224" t="s">
        <v>54</v>
      </c>
      <c r="B1660" s="224" t="s">
        <v>55</v>
      </c>
      <c r="C1660" s="224" t="s">
        <v>9</v>
      </c>
      <c r="D1660" s="227" t="s">
        <v>10</v>
      </c>
      <c r="E1660" s="226"/>
      <c r="F1660" s="225"/>
      <c r="G1660" s="224" t="s">
        <v>353</v>
      </c>
      <c r="H1660" s="224" t="s">
        <v>352</v>
      </c>
      <c r="I1660" s="223" t="s">
        <v>351</v>
      </c>
      <c r="J1660" s="222" t="s">
        <v>56</v>
      </c>
    </row>
    <row r="1661" spans="1:10" ht="22.8" customHeight="1" x14ac:dyDescent="0.3">
      <c r="A1661" s="216" t="s">
        <v>346</v>
      </c>
      <c r="B1661" s="216" t="s">
        <v>357</v>
      </c>
      <c r="C1661" s="216" t="s">
        <v>426</v>
      </c>
      <c r="D1661" s="219" t="s">
        <v>425</v>
      </c>
      <c r="E1661" s="218"/>
      <c r="F1661" s="217"/>
      <c r="G1661" s="216" t="s">
        <v>338</v>
      </c>
      <c r="H1661" s="215">
        <v>1</v>
      </c>
      <c r="I1661" s="214">
        <v>3.47</v>
      </c>
      <c r="J1661" s="213">
        <v>3.47</v>
      </c>
    </row>
    <row r="1662" spans="1:10" ht="22.8" customHeight="1" x14ac:dyDescent="0.3">
      <c r="A1662" s="216" t="s">
        <v>346</v>
      </c>
      <c r="B1662" s="216" t="s">
        <v>357</v>
      </c>
      <c r="C1662" s="216" t="s">
        <v>424</v>
      </c>
      <c r="D1662" s="219" t="s">
        <v>423</v>
      </c>
      <c r="E1662" s="218"/>
      <c r="F1662" s="217"/>
      <c r="G1662" s="216" t="s">
        <v>338</v>
      </c>
      <c r="H1662" s="215">
        <v>1</v>
      </c>
      <c r="I1662" s="214">
        <v>1</v>
      </c>
      <c r="J1662" s="213">
        <v>1</v>
      </c>
    </row>
    <row r="1663" spans="1:10" ht="14.25" customHeight="1" x14ac:dyDescent="0.3">
      <c r="A1663" s="216" t="s">
        <v>346</v>
      </c>
      <c r="B1663" s="216" t="s">
        <v>357</v>
      </c>
      <c r="C1663" s="216" t="s">
        <v>422</v>
      </c>
      <c r="D1663" s="219" t="s">
        <v>421</v>
      </c>
      <c r="E1663" s="218"/>
      <c r="F1663" s="217"/>
      <c r="G1663" s="216" t="s">
        <v>338</v>
      </c>
      <c r="H1663" s="215">
        <v>1</v>
      </c>
      <c r="I1663" s="214">
        <v>1.34</v>
      </c>
      <c r="J1663" s="213">
        <v>1.34</v>
      </c>
    </row>
    <row r="1664" spans="1:10" ht="14.25" customHeight="1" x14ac:dyDescent="0.3">
      <c r="A1664" s="216" t="s">
        <v>346</v>
      </c>
      <c r="B1664" s="216" t="s">
        <v>357</v>
      </c>
      <c r="C1664" s="216" t="s">
        <v>420</v>
      </c>
      <c r="D1664" s="219" t="s">
        <v>419</v>
      </c>
      <c r="E1664" s="218"/>
      <c r="F1664" s="217"/>
      <c r="G1664" s="216" t="s">
        <v>338</v>
      </c>
      <c r="H1664" s="215">
        <v>1</v>
      </c>
      <c r="I1664" s="214">
        <v>0.04</v>
      </c>
      <c r="J1664" s="213">
        <v>0.04</v>
      </c>
    </row>
    <row r="1665" spans="1:10" ht="22.8" customHeight="1" x14ac:dyDescent="0.3">
      <c r="A1665" s="216" t="s">
        <v>346</v>
      </c>
      <c r="B1665" s="216" t="s">
        <v>357</v>
      </c>
      <c r="C1665" s="216" t="s">
        <v>501</v>
      </c>
      <c r="D1665" s="219" t="s">
        <v>500</v>
      </c>
      <c r="E1665" s="218"/>
      <c r="F1665" s="217"/>
      <c r="G1665" s="216" t="s">
        <v>338</v>
      </c>
      <c r="H1665" s="215">
        <v>1</v>
      </c>
      <c r="I1665" s="214">
        <v>0.82</v>
      </c>
      <c r="J1665" s="213">
        <v>0.82</v>
      </c>
    </row>
    <row r="1666" spans="1:10" ht="22.8" customHeight="1" x14ac:dyDescent="0.3">
      <c r="A1666" s="216" t="s">
        <v>346</v>
      </c>
      <c r="B1666" s="216" t="s">
        <v>357</v>
      </c>
      <c r="C1666" s="216" t="s">
        <v>499</v>
      </c>
      <c r="D1666" s="219" t="s">
        <v>498</v>
      </c>
      <c r="E1666" s="218"/>
      <c r="F1666" s="217"/>
      <c r="G1666" s="216" t="s">
        <v>338</v>
      </c>
      <c r="H1666" s="215">
        <v>1</v>
      </c>
      <c r="I1666" s="214">
        <v>1.24</v>
      </c>
      <c r="J1666" s="213">
        <v>1.24</v>
      </c>
    </row>
    <row r="1667" spans="1:10" ht="14.25" customHeight="1" x14ac:dyDescent="0.3">
      <c r="A1667" s="212" t="s">
        <v>337</v>
      </c>
      <c r="B1667" s="211"/>
      <c r="C1667" s="211"/>
      <c r="D1667" s="211"/>
      <c r="E1667" s="210"/>
      <c r="F1667" s="209">
        <v>0</v>
      </c>
      <c r="G1667" s="212" t="s">
        <v>336</v>
      </c>
      <c r="H1667" s="211"/>
      <c r="I1667" s="210"/>
      <c r="J1667" s="209">
        <v>7.91</v>
      </c>
    </row>
    <row r="1668" spans="1:10" ht="14.25" customHeight="1" x14ac:dyDescent="0.3">
      <c r="A1668" s="212" t="s">
        <v>335</v>
      </c>
      <c r="B1668" s="211"/>
      <c r="C1668" s="211"/>
      <c r="D1668" s="211"/>
      <c r="E1668" s="210"/>
      <c r="F1668" s="209">
        <v>0</v>
      </c>
      <c r="G1668" s="212" t="s">
        <v>334</v>
      </c>
      <c r="H1668" s="211"/>
      <c r="I1668" s="210"/>
      <c r="J1668" s="209">
        <v>1.78</v>
      </c>
    </row>
    <row r="1669" spans="1:10" ht="14.25" customHeight="1" x14ac:dyDescent="0.3">
      <c r="A1669" s="212" t="s">
        <v>333</v>
      </c>
      <c r="B1669" s="211"/>
      <c r="C1669" s="211"/>
      <c r="D1669" s="211"/>
      <c r="E1669" s="210"/>
      <c r="F1669" s="209">
        <v>0</v>
      </c>
      <c r="G1669" s="212" t="s">
        <v>332</v>
      </c>
      <c r="H1669" s="211"/>
      <c r="I1669" s="210"/>
      <c r="J1669" s="209">
        <v>9.69</v>
      </c>
    </row>
    <row r="1670" spans="1:10" ht="22.8" customHeight="1" x14ac:dyDescent="0.3">
      <c r="A1670" s="232" t="s">
        <v>342</v>
      </c>
      <c r="B1670" s="228" t="s">
        <v>357</v>
      </c>
      <c r="C1670" s="228" t="s">
        <v>901</v>
      </c>
      <c r="D1670" s="231" t="s">
        <v>731</v>
      </c>
      <c r="E1670" s="230"/>
      <c r="F1670" s="230"/>
      <c r="G1670" s="230"/>
      <c r="H1670" s="230"/>
      <c r="I1670" s="229"/>
      <c r="J1670" s="228" t="s">
        <v>338</v>
      </c>
    </row>
    <row r="1671" spans="1:10" ht="14.25" customHeight="1" x14ac:dyDescent="0.3">
      <c r="A1671" s="224" t="s">
        <v>54</v>
      </c>
      <c r="B1671" s="224" t="s">
        <v>55</v>
      </c>
      <c r="C1671" s="224" t="s">
        <v>9</v>
      </c>
      <c r="D1671" s="227" t="s">
        <v>10</v>
      </c>
      <c r="E1671" s="226"/>
      <c r="F1671" s="225"/>
      <c r="G1671" s="224" t="s">
        <v>353</v>
      </c>
      <c r="H1671" s="224" t="s">
        <v>352</v>
      </c>
      <c r="I1671" s="223" t="s">
        <v>351</v>
      </c>
      <c r="J1671" s="222" t="s">
        <v>56</v>
      </c>
    </row>
    <row r="1672" spans="1:10" ht="14.25" customHeight="1" x14ac:dyDescent="0.3">
      <c r="A1672" s="216" t="s">
        <v>412</v>
      </c>
      <c r="B1672" s="216" t="s">
        <v>357</v>
      </c>
      <c r="C1672" s="216" t="s">
        <v>900</v>
      </c>
      <c r="D1672" s="219" t="s">
        <v>729</v>
      </c>
      <c r="E1672" s="218"/>
      <c r="F1672" s="217"/>
      <c r="G1672" s="216" t="s">
        <v>338</v>
      </c>
      <c r="H1672" s="215">
        <v>1.21E-2</v>
      </c>
      <c r="I1672" s="214">
        <v>18.89</v>
      </c>
      <c r="J1672" s="213">
        <v>0.23</v>
      </c>
    </row>
    <row r="1673" spans="1:10" ht="14.25" customHeight="1" x14ac:dyDescent="0.3">
      <c r="A1673" s="212" t="s">
        <v>337</v>
      </c>
      <c r="B1673" s="211"/>
      <c r="C1673" s="211"/>
      <c r="D1673" s="211"/>
      <c r="E1673" s="210"/>
      <c r="F1673" s="209">
        <v>0.11</v>
      </c>
      <c r="G1673" s="212" t="s">
        <v>336</v>
      </c>
      <c r="H1673" s="211"/>
      <c r="I1673" s="210"/>
      <c r="J1673" s="209">
        <v>0.23</v>
      </c>
    </row>
    <row r="1674" spans="1:10" ht="14.25" customHeight="1" x14ac:dyDescent="0.3">
      <c r="A1674" s="212" t="s">
        <v>335</v>
      </c>
      <c r="B1674" s="211"/>
      <c r="C1674" s="211"/>
      <c r="D1674" s="211"/>
      <c r="E1674" s="210"/>
      <c r="F1674" s="209">
        <v>0.12</v>
      </c>
      <c r="G1674" s="212" t="s">
        <v>334</v>
      </c>
      <c r="H1674" s="211"/>
      <c r="I1674" s="210"/>
      <c r="J1674" s="209">
        <v>0.05</v>
      </c>
    </row>
    <row r="1675" spans="1:10" ht="14.25" customHeight="1" x14ac:dyDescent="0.3">
      <c r="A1675" s="212" t="s">
        <v>333</v>
      </c>
      <c r="B1675" s="211"/>
      <c r="C1675" s="211"/>
      <c r="D1675" s="211"/>
      <c r="E1675" s="210"/>
      <c r="F1675" s="209">
        <v>0.23</v>
      </c>
      <c r="G1675" s="212" t="s">
        <v>332</v>
      </c>
      <c r="H1675" s="211"/>
      <c r="I1675" s="210"/>
      <c r="J1675" s="209">
        <v>0.28000000000000003</v>
      </c>
    </row>
    <row r="1676" spans="1:10" ht="14.25" customHeight="1" x14ac:dyDescent="0.3">
      <c r="A1676" s="232" t="s">
        <v>342</v>
      </c>
      <c r="B1676" s="228" t="s">
        <v>341</v>
      </c>
      <c r="C1676" s="228" t="s">
        <v>899</v>
      </c>
      <c r="D1676" s="231" t="s">
        <v>898</v>
      </c>
      <c r="E1676" s="230"/>
      <c r="F1676" s="230"/>
      <c r="G1676" s="230"/>
      <c r="H1676" s="230"/>
      <c r="I1676" s="229"/>
      <c r="J1676" s="228" t="s">
        <v>338</v>
      </c>
    </row>
    <row r="1677" spans="1:10" ht="14.25" customHeight="1" x14ac:dyDescent="0.3">
      <c r="A1677" s="224" t="s">
        <v>54</v>
      </c>
      <c r="B1677" s="224" t="s">
        <v>55</v>
      </c>
      <c r="C1677" s="224" t="s">
        <v>9</v>
      </c>
      <c r="D1677" s="227" t="s">
        <v>10</v>
      </c>
      <c r="E1677" s="226"/>
      <c r="F1677" s="225"/>
      <c r="G1677" s="224" t="s">
        <v>353</v>
      </c>
      <c r="H1677" s="224" t="s">
        <v>352</v>
      </c>
      <c r="I1677" s="223" t="s">
        <v>351</v>
      </c>
      <c r="J1677" s="222" t="s">
        <v>56</v>
      </c>
    </row>
    <row r="1678" spans="1:10" ht="14.25" customHeight="1" x14ac:dyDescent="0.3">
      <c r="A1678" s="216" t="s">
        <v>412</v>
      </c>
      <c r="B1678" s="216" t="s">
        <v>341</v>
      </c>
      <c r="C1678" s="216" t="s">
        <v>895</v>
      </c>
      <c r="D1678" s="219" t="s">
        <v>894</v>
      </c>
      <c r="E1678" s="218"/>
      <c r="F1678" s="217"/>
      <c r="G1678" s="216" t="s">
        <v>338</v>
      </c>
      <c r="H1678" s="215">
        <v>1</v>
      </c>
      <c r="I1678" s="214">
        <v>18.89</v>
      </c>
      <c r="J1678" s="213">
        <v>18.89</v>
      </c>
    </row>
    <row r="1679" spans="1:10" ht="22.8" customHeight="1" x14ac:dyDescent="0.3">
      <c r="A1679" s="220" t="s">
        <v>342</v>
      </c>
      <c r="B1679" s="216" t="s">
        <v>341</v>
      </c>
      <c r="C1679" s="216" t="s">
        <v>897</v>
      </c>
      <c r="D1679" s="219" t="s">
        <v>896</v>
      </c>
      <c r="E1679" s="218"/>
      <c r="F1679" s="217"/>
      <c r="G1679" s="216" t="s">
        <v>338</v>
      </c>
      <c r="H1679" s="215">
        <v>1</v>
      </c>
      <c r="I1679" s="214">
        <v>0.25</v>
      </c>
      <c r="J1679" s="213">
        <v>0.25</v>
      </c>
    </row>
    <row r="1680" spans="1:10" ht="14.25" customHeight="1" x14ac:dyDescent="0.3">
      <c r="A1680" s="220" t="s">
        <v>342</v>
      </c>
      <c r="B1680" s="216" t="s">
        <v>341</v>
      </c>
      <c r="C1680" s="216" t="s">
        <v>893</v>
      </c>
      <c r="D1680" s="219" t="s">
        <v>538</v>
      </c>
      <c r="E1680" s="218"/>
      <c r="F1680" s="217"/>
      <c r="G1680" s="216" t="s">
        <v>338</v>
      </c>
      <c r="H1680" s="215">
        <v>1</v>
      </c>
      <c r="I1680" s="214">
        <v>7.91</v>
      </c>
      <c r="J1680" s="213">
        <v>7.91</v>
      </c>
    </row>
    <row r="1681" spans="1:10" ht="14.25" customHeight="1" x14ac:dyDescent="0.3">
      <c r="A1681" s="212" t="s">
        <v>337</v>
      </c>
      <c r="B1681" s="211"/>
      <c r="C1681" s="211"/>
      <c r="D1681" s="211"/>
      <c r="E1681" s="210"/>
      <c r="F1681" s="209">
        <v>8.93</v>
      </c>
      <c r="G1681" s="212" t="s">
        <v>336</v>
      </c>
      <c r="H1681" s="211"/>
      <c r="I1681" s="210"/>
      <c r="J1681" s="209">
        <v>27.05</v>
      </c>
    </row>
    <row r="1682" spans="1:10" ht="14.25" customHeight="1" x14ac:dyDescent="0.3">
      <c r="A1682" s="212" t="s">
        <v>335</v>
      </c>
      <c r="B1682" s="211"/>
      <c r="C1682" s="211"/>
      <c r="D1682" s="211"/>
      <c r="E1682" s="210"/>
      <c r="F1682" s="209">
        <v>9.9600000000000009</v>
      </c>
      <c r="G1682" s="212" t="s">
        <v>334</v>
      </c>
      <c r="H1682" s="211"/>
      <c r="I1682" s="210"/>
      <c r="J1682" s="209">
        <v>6.08</v>
      </c>
    </row>
    <row r="1683" spans="1:10" ht="14.25" customHeight="1" x14ac:dyDescent="0.3">
      <c r="A1683" s="212" t="s">
        <v>333</v>
      </c>
      <c r="B1683" s="211"/>
      <c r="C1683" s="211"/>
      <c r="D1683" s="211"/>
      <c r="E1683" s="210"/>
      <c r="F1683" s="209">
        <v>27.05</v>
      </c>
      <c r="G1683" s="212" t="s">
        <v>332</v>
      </c>
      <c r="H1683" s="211"/>
      <c r="I1683" s="210"/>
      <c r="J1683" s="209">
        <v>33.130000000000003</v>
      </c>
    </row>
    <row r="1684" spans="1:10" ht="14.25" customHeight="1" x14ac:dyDescent="0.3">
      <c r="A1684" s="232" t="s">
        <v>342</v>
      </c>
      <c r="B1684" s="228" t="s">
        <v>341</v>
      </c>
      <c r="C1684" s="228" t="s">
        <v>897</v>
      </c>
      <c r="D1684" s="231" t="s">
        <v>896</v>
      </c>
      <c r="E1684" s="230"/>
      <c r="F1684" s="230"/>
      <c r="G1684" s="230"/>
      <c r="H1684" s="230"/>
      <c r="I1684" s="229"/>
      <c r="J1684" s="228" t="s">
        <v>338</v>
      </c>
    </row>
    <row r="1685" spans="1:10" ht="14.25" customHeight="1" x14ac:dyDescent="0.3">
      <c r="A1685" s="224" t="s">
        <v>54</v>
      </c>
      <c r="B1685" s="224" t="s">
        <v>55</v>
      </c>
      <c r="C1685" s="224" t="s">
        <v>9</v>
      </c>
      <c r="D1685" s="227" t="s">
        <v>10</v>
      </c>
      <c r="E1685" s="226"/>
      <c r="F1685" s="225"/>
      <c r="G1685" s="224" t="s">
        <v>353</v>
      </c>
      <c r="H1685" s="224" t="s">
        <v>352</v>
      </c>
      <c r="I1685" s="223" t="s">
        <v>351</v>
      </c>
      <c r="J1685" s="222" t="s">
        <v>56</v>
      </c>
    </row>
    <row r="1686" spans="1:10" ht="14.25" customHeight="1" x14ac:dyDescent="0.3">
      <c r="A1686" s="216" t="s">
        <v>412</v>
      </c>
      <c r="B1686" s="216" t="s">
        <v>341</v>
      </c>
      <c r="C1686" s="216" t="s">
        <v>895</v>
      </c>
      <c r="D1686" s="219" t="s">
        <v>894</v>
      </c>
      <c r="E1686" s="218"/>
      <c r="F1686" s="217"/>
      <c r="G1686" s="216" t="s">
        <v>338</v>
      </c>
      <c r="H1686" s="215">
        <v>1.328E-2</v>
      </c>
      <c r="I1686" s="214">
        <v>18.89</v>
      </c>
      <c r="J1686" s="213">
        <v>0.25</v>
      </c>
    </row>
    <row r="1687" spans="1:10" ht="14.25" customHeight="1" x14ac:dyDescent="0.3">
      <c r="A1687" s="212" t="s">
        <v>337</v>
      </c>
      <c r="B1687" s="211"/>
      <c r="C1687" s="211"/>
      <c r="D1687" s="211"/>
      <c r="E1687" s="210"/>
      <c r="F1687" s="209">
        <v>0.12</v>
      </c>
      <c r="G1687" s="212" t="s">
        <v>336</v>
      </c>
      <c r="H1687" s="211"/>
      <c r="I1687" s="210"/>
      <c r="J1687" s="209">
        <v>0.25</v>
      </c>
    </row>
    <row r="1688" spans="1:10" ht="14.25" customHeight="1" x14ac:dyDescent="0.3">
      <c r="A1688" s="212" t="s">
        <v>335</v>
      </c>
      <c r="B1688" s="211"/>
      <c r="C1688" s="211"/>
      <c r="D1688" s="211"/>
      <c r="E1688" s="210"/>
      <c r="F1688" s="209">
        <v>0.13</v>
      </c>
      <c r="G1688" s="212" t="s">
        <v>334</v>
      </c>
      <c r="H1688" s="211"/>
      <c r="I1688" s="210"/>
      <c r="J1688" s="209">
        <v>0.06</v>
      </c>
    </row>
    <row r="1689" spans="1:10" ht="14.25" customHeight="1" x14ac:dyDescent="0.3">
      <c r="A1689" s="212" t="s">
        <v>333</v>
      </c>
      <c r="B1689" s="211"/>
      <c r="C1689" s="211"/>
      <c r="D1689" s="211"/>
      <c r="E1689" s="210"/>
      <c r="F1689" s="209">
        <v>0.25</v>
      </c>
      <c r="G1689" s="212" t="s">
        <v>332</v>
      </c>
      <c r="H1689" s="211"/>
      <c r="I1689" s="210"/>
      <c r="J1689" s="209">
        <v>0.31</v>
      </c>
    </row>
    <row r="1690" spans="1:10" ht="14.25" customHeight="1" x14ac:dyDescent="0.3">
      <c r="A1690" s="232" t="s">
        <v>342</v>
      </c>
      <c r="B1690" s="228" t="s">
        <v>341</v>
      </c>
      <c r="C1690" s="228" t="s">
        <v>893</v>
      </c>
      <c r="D1690" s="231" t="s">
        <v>538</v>
      </c>
      <c r="E1690" s="230"/>
      <c r="F1690" s="230"/>
      <c r="G1690" s="230"/>
      <c r="H1690" s="230"/>
      <c r="I1690" s="229"/>
      <c r="J1690" s="228" t="s">
        <v>338</v>
      </c>
    </row>
    <row r="1691" spans="1:10" ht="14.25" customHeight="1" x14ac:dyDescent="0.3">
      <c r="A1691" s="224" t="s">
        <v>54</v>
      </c>
      <c r="B1691" s="224" t="s">
        <v>55</v>
      </c>
      <c r="C1691" s="224" t="s">
        <v>9</v>
      </c>
      <c r="D1691" s="227" t="s">
        <v>10</v>
      </c>
      <c r="E1691" s="226"/>
      <c r="F1691" s="225"/>
      <c r="G1691" s="224" t="s">
        <v>353</v>
      </c>
      <c r="H1691" s="224" t="s">
        <v>352</v>
      </c>
      <c r="I1691" s="223" t="s">
        <v>351</v>
      </c>
      <c r="J1691" s="222" t="s">
        <v>56</v>
      </c>
    </row>
    <row r="1692" spans="1:10" ht="14.25" customHeight="1" x14ac:dyDescent="0.3">
      <c r="A1692" s="216" t="s">
        <v>346</v>
      </c>
      <c r="B1692" s="216" t="s">
        <v>341</v>
      </c>
      <c r="C1692" s="216" t="s">
        <v>537</v>
      </c>
      <c r="D1692" s="219" t="s">
        <v>425</v>
      </c>
      <c r="E1692" s="218"/>
      <c r="F1692" s="217"/>
      <c r="G1692" s="216" t="s">
        <v>338</v>
      </c>
      <c r="H1692" s="215">
        <v>1</v>
      </c>
      <c r="I1692" s="214">
        <v>3.47</v>
      </c>
      <c r="J1692" s="213">
        <v>3.47</v>
      </c>
    </row>
    <row r="1693" spans="1:10" ht="2.25" customHeight="1" x14ac:dyDescent="0.3"/>
    <row r="1694" spans="1:10" ht="11.25" customHeight="1" x14ac:dyDescent="0.3">
      <c r="A1694" s="208" t="s">
        <v>331</v>
      </c>
      <c r="B1694" s="208"/>
      <c r="C1694" s="208"/>
      <c r="D1694" s="208"/>
      <c r="E1694" s="208"/>
      <c r="F1694" s="208"/>
      <c r="G1694" s="208"/>
      <c r="H1694" s="208"/>
      <c r="I1694" s="208"/>
      <c r="J1694" s="208"/>
    </row>
    <row r="1695" spans="1:10" ht="11.25" customHeight="1" x14ac:dyDescent="0.3">
      <c r="A1695" s="208" t="s">
        <v>330</v>
      </c>
      <c r="B1695" s="208"/>
      <c r="C1695" s="208"/>
      <c r="D1695" s="208"/>
      <c r="E1695" s="208"/>
      <c r="F1695" s="208"/>
      <c r="G1695" s="208"/>
      <c r="H1695" s="208"/>
      <c r="I1695" s="208"/>
      <c r="J1695" s="208"/>
    </row>
    <row r="1696" spans="1:10" ht="11.25" customHeight="1" x14ac:dyDescent="0.3">
      <c r="A1696" s="208" t="s">
        <v>329</v>
      </c>
      <c r="B1696" s="208"/>
      <c r="C1696" s="208"/>
      <c r="D1696" s="208"/>
      <c r="E1696" s="208"/>
      <c r="F1696" s="208"/>
      <c r="G1696" s="208"/>
      <c r="H1696" s="208"/>
      <c r="I1696" s="208"/>
      <c r="J1696" s="208"/>
    </row>
    <row r="1697" spans="1:10" ht="70.95" customHeight="1" x14ac:dyDescent="0.3"/>
    <row r="1698" spans="1:10" ht="14.25" customHeight="1" x14ac:dyDescent="0.3">
      <c r="A1698" s="256" t="s">
        <v>395</v>
      </c>
      <c r="B1698" s="255"/>
      <c r="C1698" s="255"/>
      <c r="D1698" s="255"/>
      <c r="E1698" s="255"/>
      <c r="F1698" s="255"/>
      <c r="G1698" s="255"/>
      <c r="H1698" s="255"/>
      <c r="I1698" s="255"/>
      <c r="J1698" s="254"/>
    </row>
    <row r="1699" spans="1:10" ht="14.25" customHeight="1" x14ac:dyDescent="0.3">
      <c r="A1699" s="253" t="s">
        <v>394</v>
      </c>
      <c r="B1699" s="251" t="s">
        <v>57</v>
      </c>
      <c r="C1699" s="250"/>
      <c r="D1699" s="250"/>
      <c r="E1699" s="250"/>
      <c r="F1699" s="250"/>
      <c r="G1699" s="250"/>
      <c r="H1699" s="249"/>
      <c r="I1699" s="233" t="s">
        <v>393</v>
      </c>
      <c r="J1699" s="216" t="s">
        <v>892</v>
      </c>
    </row>
    <row r="1700" spans="1:10" ht="14.25" customHeight="1" x14ac:dyDescent="0.3">
      <c r="A1700" s="253" t="s">
        <v>61</v>
      </c>
      <c r="B1700" s="251" t="s">
        <v>65</v>
      </c>
      <c r="C1700" s="250"/>
      <c r="D1700" s="250"/>
      <c r="E1700" s="250"/>
      <c r="F1700" s="250"/>
      <c r="G1700" s="250"/>
      <c r="H1700" s="249"/>
      <c r="I1700" s="233" t="s">
        <v>391</v>
      </c>
      <c r="J1700" s="216" t="s">
        <v>390</v>
      </c>
    </row>
    <row r="1701" spans="1:10" ht="14.25" customHeight="1" x14ac:dyDescent="0.3">
      <c r="A1701" s="252" t="s">
        <v>389</v>
      </c>
      <c r="B1701" s="251" t="s">
        <v>209</v>
      </c>
      <c r="C1701" s="250"/>
      <c r="D1701" s="250"/>
      <c r="E1701" s="250"/>
      <c r="F1701" s="250"/>
      <c r="G1701" s="250"/>
      <c r="H1701" s="249"/>
      <c r="I1701" s="240" t="s">
        <v>388</v>
      </c>
      <c r="J1701" s="239"/>
    </row>
    <row r="1702" spans="1:10" ht="14.25" customHeight="1" x14ac:dyDescent="0.3">
      <c r="A1702" s="248" t="s">
        <v>387</v>
      </c>
      <c r="B1702" s="247" t="s">
        <v>386</v>
      </c>
      <c r="C1702" s="246"/>
      <c r="D1702" s="246"/>
      <c r="E1702" s="246"/>
      <c r="F1702" s="246"/>
      <c r="G1702" s="246"/>
      <c r="H1702" s="245"/>
      <c r="I1702" s="233" t="s">
        <v>385</v>
      </c>
      <c r="J1702" s="216" t="s">
        <v>384</v>
      </c>
    </row>
    <row r="1703" spans="1:10" ht="14.25" customHeight="1" x14ac:dyDescent="0.3">
      <c r="A1703" s="238"/>
      <c r="B1703" s="243"/>
      <c r="C1703" s="242"/>
      <c r="D1703" s="242"/>
      <c r="E1703" s="242"/>
      <c r="F1703" s="242"/>
      <c r="G1703" s="242"/>
      <c r="H1703" s="241"/>
      <c r="I1703" s="244" t="s">
        <v>383</v>
      </c>
      <c r="J1703" s="216" t="s">
        <v>382</v>
      </c>
    </row>
    <row r="1704" spans="1:10" ht="14.25" customHeight="1" x14ac:dyDescent="0.3">
      <c r="A1704" s="238"/>
      <c r="B1704" s="243"/>
      <c r="C1704" s="242"/>
      <c r="D1704" s="242"/>
      <c r="E1704" s="242"/>
      <c r="F1704" s="242"/>
      <c r="G1704" s="242"/>
      <c r="H1704" s="241"/>
      <c r="I1704" s="240" t="s">
        <v>7</v>
      </c>
      <c r="J1704" s="239"/>
    </row>
    <row r="1705" spans="1:10" ht="14.25" customHeight="1" x14ac:dyDescent="0.3">
      <c r="A1705" s="238"/>
      <c r="B1705" s="237"/>
      <c r="C1705" s="236"/>
      <c r="D1705" s="236"/>
      <c r="E1705" s="236"/>
      <c r="F1705" s="236"/>
      <c r="G1705" s="236"/>
      <c r="H1705" s="235"/>
      <c r="I1705" s="233" t="s">
        <v>381</v>
      </c>
      <c r="J1705" s="216" t="s">
        <v>380</v>
      </c>
    </row>
    <row r="1706" spans="1:10" ht="14.25" customHeight="1" x14ac:dyDescent="0.3">
      <c r="A1706" s="234"/>
      <c r="B1706" s="219" t="s">
        <v>378</v>
      </c>
      <c r="C1706" s="218"/>
      <c r="D1706" s="217"/>
      <c r="E1706" s="219" t="s">
        <v>320</v>
      </c>
      <c r="F1706" s="218"/>
      <c r="G1706" s="218"/>
      <c r="H1706" s="217"/>
      <c r="I1706" s="233" t="s">
        <v>379</v>
      </c>
      <c r="J1706" s="216" t="s">
        <v>378</v>
      </c>
    </row>
    <row r="1707" spans="1:10" ht="14.25" customHeight="1" x14ac:dyDescent="0.3">
      <c r="A1707" s="233" t="s">
        <v>377</v>
      </c>
      <c r="B1707" s="219" t="s">
        <v>376</v>
      </c>
      <c r="C1707" s="218"/>
      <c r="D1707" s="218"/>
      <c r="E1707" s="218"/>
      <c r="F1707" s="218"/>
      <c r="G1707" s="218"/>
      <c r="H1707" s="218"/>
      <c r="I1707" s="218"/>
      <c r="J1707" s="217"/>
    </row>
    <row r="1708" spans="1:10" ht="14.25" customHeight="1" x14ac:dyDescent="0.3">
      <c r="A1708" s="216" t="s">
        <v>346</v>
      </c>
      <c r="B1708" s="216" t="s">
        <v>341</v>
      </c>
      <c r="C1708" s="216" t="s">
        <v>536</v>
      </c>
      <c r="D1708" s="219" t="s">
        <v>423</v>
      </c>
      <c r="E1708" s="218"/>
      <c r="F1708" s="217"/>
      <c r="G1708" s="216" t="s">
        <v>338</v>
      </c>
      <c r="H1708" s="215">
        <v>1</v>
      </c>
      <c r="I1708" s="214">
        <v>1</v>
      </c>
      <c r="J1708" s="213">
        <v>1</v>
      </c>
    </row>
    <row r="1709" spans="1:10" ht="14.25" customHeight="1" x14ac:dyDescent="0.3">
      <c r="A1709" s="216" t="s">
        <v>346</v>
      </c>
      <c r="B1709" s="216" t="s">
        <v>341</v>
      </c>
      <c r="C1709" s="216" t="s">
        <v>535</v>
      </c>
      <c r="D1709" s="219" t="s">
        <v>534</v>
      </c>
      <c r="E1709" s="218"/>
      <c r="F1709" s="217"/>
      <c r="G1709" s="216" t="s">
        <v>338</v>
      </c>
      <c r="H1709" s="215">
        <v>1</v>
      </c>
      <c r="I1709" s="214">
        <v>1.34</v>
      </c>
      <c r="J1709" s="213">
        <v>1.34</v>
      </c>
    </row>
    <row r="1710" spans="1:10" ht="14.25" customHeight="1" x14ac:dyDescent="0.3">
      <c r="A1710" s="216" t="s">
        <v>346</v>
      </c>
      <c r="B1710" s="216" t="s">
        <v>341</v>
      </c>
      <c r="C1710" s="216" t="s">
        <v>533</v>
      </c>
      <c r="D1710" s="219" t="s">
        <v>532</v>
      </c>
      <c r="E1710" s="218"/>
      <c r="F1710" s="217"/>
      <c r="G1710" s="216" t="s">
        <v>338</v>
      </c>
      <c r="H1710" s="215">
        <v>1</v>
      </c>
      <c r="I1710" s="214">
        <v>0.04</v>
      </c>
      <c r="J1710" s="213">
        <v>0.04</v>
      </c>
    </row>
    <row r="1711" spans="1:10" ht="14.25" customHeight="1" x14ac:dyDescent="0.3">
      <c r="A1711" s="216" t="s">
        <v>346</v>
      </c>
      <c r="B1711" s="216" t="s">
        <v>341</v>
      </c>
      <c r="C1711" s="216" t="s">
        <v>683</v>
      </c>
      <c r="D1711" s="219" t="s">
        <v>498</v>
      </c>
      <c r="E1711" s="218"/>
      <c r="F1711" s="217"/>
      <c r="G1711" s="216" t="s">
        <v>338</v>
      </c>
      <c r="H1711" s="215">
        <v>1</v>
      </c>
      <c r="I1711" s="214">
        <v>1.24</v>
      </c>
      <c r="J1711" s="213">
        <v>1.24</v>
      </c>
    </row>
    <row r="1712" spans="1:10" ht="22.8" customHeight="1" x14ac:dyDescent="0.3">
      <c r="A1712" s="216" t="s">
        <v>346</v>
      </c>
      <c r="B1712" s="216" t="s">
        <v>341</v>
      </c>
      <c r="C1712" s="216" t="s">
        <v>682</v>
      </c>
      <c r="D1712" s="219" t="s">
        <v>500</v>
      </c>
      <c r="E1712" s="218"/>
      <c r="F1712" s="217"/>
      <c r="G1712" s="216" t="s">
        <v>338</v>
      </c>
      <c r="H1712" s="215">
        <v>1</v>
      </c>
      <c r="I1712" s="214">
        <v>0.82</v>
      </c>
      <c r="J1712" s="213">
        <v>0.82</v>
      </c>
    </row>
    <row r="1713" spans="1:10" ht="14.25" customHeight="1" x14ac:dyDescent="0.3">
      <c r="A1713" s="212" t="s">
        <v>337</v>
      </c>
      <c r="B1713" s="211"/>
      <c r="C1713" s="211"/>
      <c r="D1713" s="211"/>
      <c r="E1713" s="210"/>
      <c r="F1713" s="209">
        <v>0</v>
      </c>
      <c r="G1713" s="212" t="s">
        <v>336</v>
      </c>
      <c r="H1713" s="211"/>
      <c r="I1713" s="210"/>
      <c r="J1713" s="209">
        <v>7.91</v>
      </c>
    </row>
    <row r="1714" spans="1:10" ht="14.25" customHeight="1" x14ac:dyDescent="0.3">
      <c r="A1714" s="212" t="s">
        <v>335</v>
      </c>
      <c r="B1714" s="211"/>
      <c r="C1714" s="211"/>
      <c r="D1714" s="211"/>
      <c r="E1714" s="210"/>
      <c r="F1714" s="209">
        <v>0</v>
      </c>
      <c r="G1714" s="212" t="s">
        <v>334</v>
      </c>
      <c r="H1714" s="211"/>
      <c r="I1714" s="210"/>
      <c r="J1714" s="209">
        <v>1.78</v>
      </c>
    </row>
    <row r="1715" spans="1:10" ht="14.25" customHeight="1" x14ac:dyDescent="0.3">
      <c r="A1715" s="212" t="s">
        <v>333</v>
      </c>
      <c r="B1715" s="211"/>
      <c r="C1715" s="211"/>
      <c r="D1715" s="211"/>
      <c r="E1715" s="210"/>
      <c r="F1715" s="209">
        <v>0</v>
      </c>
      <c r="G1715" s="212" t="s">
        <v>332</v>
      </c>
      <c r="H1715" s="211"/>
      <c r="I1715" s="210"/>
      <c r="J1715" s="209">
        <v>9.69</v>
      </c>
    </row>
    <row r="1716" spans="1:10" ht="14.25" customHeight="1" x14ac:dyDescent="0.3">
      <c r="A1716" s="232" t="s">
        <v>342</v>
      </c>
      <c r="B1716" s="228" t="s">
        <v>341</v>
      </c>
      <c r="C1716" s="228" t="s">
        <v>891</v>
      </c>
      <c r="D1716" s="231" t="s">
        <v>890</v>
      </c>
      <c r="E1716" s="230"/>
      <c r="F1716" s="230"/>
      <c r="G1716" s="230"/>
      <c r="H1716" s="230"/>
      <c r="I1716" s="229"/>
      <c r="J1716" s="228" t="s">
        <v>3</v>
      </c>
    </row>
    <row r="1717" spans="1:10" ht="14.25" customHeight="1" x14ac:dyDescent="0.3">
      <c r="A1717" s="224" t="s">
        <v>54</v>
      </c>
      <c r="B1717" s="224" t="s">
        <v>55</v>
      </c>
      <c r="C1717" s="224" t="s">
        <v>9</v>
      </c>
      <c r="D1717" s="227" t="s">
        <v>10</v>
      </c>
      <c r="E1717" s="226"/>
      <c r="F1717" s="225"/>
      <c r="G1717" s="224" t="s">
        <v>353</v>
      </c>
      <c r="H1717" s="224" t="s">
        <v>352</v>
      </c>
      <c r="I1717" s="223" t="s">
        <v>351</v>
      </c>
      <c r="J1717" s="222" t="s">
        <v>56</v>
      </c>
    </row>
    <row r="1718" spans="1:10" ht="14.25" customHeight="1" x14ac:dyDescent="0.3">
      <c r="A1718" s="216" t="s">
        <v>346</v>
      </c>
      <c r="B1718" s="216" t="s">
        <v>341</v>
      </c>
      <c r="C1718" s="216" t="s">
        <v>889</v>
      </c>
      <c r="D1718" s="219" t="s">
        <v>888</v>
      </c>
      <c r="E1718" s="218"/>
      <c r="F1718" s="217"/>
      <c r="G1718" s="216" t="s">
        <v>343</v>
      </c>
      <c r="H1718" s="215">
        <v>5.05</v>
      </c>
      <c r="I1718" s="214">
        <v>67.69</v>
      </c>
      <c r="J1718" s="213">
        <v>341.83</v>
      </c>
    </row>
    <row r="1719" spans="1:10" ht="14.25" customHeight="1" x14ac:dyDescent="0.3">
      <c r="A1719" s="220" t="s">
        <v>342</v>
      </c>
      <c r="B1719" s="216" t="s">
        <v>341</v>
      </c>
      <c r="C1719" s="216" t="s">
        <v>887</v>
      </c>
      <c r="D1719" s="219" t="s">
        <v>886</v>
      </c>
      <c r="E1719" s="218"/>
      <c r="F1719" s="217"/>
      <c r="G1719" s="216" t="s">
        <v>338</v>
      </c>
      <c r="H1719" s="215">
        <v>2.0099999999999998</v>
      </c>
      <c r="I1719" s="214">
        <v>28.01</v>
      </c>
      <c r="J1719" s="213">
        <v>56.3</v>
      </c>
    </row>
    <row r="1720" spans="1:10" ht="14.25" customHeight="1" x14ac:dyDescent="0.3">
      <c r="A1720" s="212" t="s">
        <v>337</v>
      </c>
      <c r="B1720" s="211"/>
      <c r="C1720" s="211"/>
      <c r="D1720" s="211"/>
      <c r="E1720" s="210"/>
      <c r="F1720" s="209">
        <v>17.95</v>
      </c>
      <c r="G1720" s="212" t="s">
        <v>336</v>
      </c>
      <c r="H1720" s="211"/>
      <c r="I1720" s="210"/>
      <c r="J1720" s="209">
        <v>398.13</v>
      </c>
    </row>
    <row r="1721" spans="1:10" ht="14.25" customHeight="1" x14ac:dyDescent="0.3">
      <c r="A1721" s="212" t="s">
        <v>335</v>
      </c>
      <c r="B1721" s="211"/>
      <c r="C1721" s="211"/>
      <c r="D1721" s="211"/>
      <c r="E1721" s="210"/>
      <c r="F1721" s="209">
        <v>20.02</v>
      </c>
      <c r="G1721" s="212" t="s">
        <v>334</v>
      </c>
      <c r="H1721" s="211"/>
      <c r="I1721" s="210"/>
      <c r="J1721" s="209">
        <v>89.46</v>
      </c>
    </row>
    <row r="1722" spans="1:10" ht="14.25" customHeight="1" x14ac:dyDescent="0.3">
      <c r="A1722" s="212" t="s">
        <v>333</v>
      </c>
      <c r="B1722" s="211"/>
      <c r="C1722" s="211"/>
      <c r="D1722" s="211"/>
      <c r="E1722" s="210"/>
      <c r="F1722" s="209">
        <v>56.3</v>
      </c>
      <c r="G1722" s="212" t="s">
        <v>332</v>
      </c>
      <c r="H1722" s="211"/>
      <c r="I1722" s="210"/>
      <c r="J1722" s="209">
        <v>487.59</v>
      </c>
    </row>
    <row r="1723" spans="1:10" ht="14.25" customHeight="1" x14ac:dyDescent="0.3">
      <c r="A1723" s="232" t="s">
        <v>342</v>
      </c>
      <c r="B1723" s="228" t="s">
        <v>341</v>
      </c>
      <c r="C1723" s="228" t="s">
        <v>887</v>
      </c>
      <c r="D1723" s="231" t="s">
        <v>886</v>
      </c>
      <c r="E1723" s="230"/>
      <c r="F1723" s="230"/>
      <c r="G1723" s="230"/>
      <c r="H1723" s="230"/>
      <c r="I1723" s="229"/>
      <c r="J1723" s="228" t="s">
        <v>338</v>
      </c>
    </row>
    <row r="1724" spans="1:10" ht="14.25" customHeight="1" x14ac:dyDescent="0.3">
      <c r="A1724" s="224" t="s">
        <v>54</v>
      </c>
      <c r="B1724" s="224" t="s">
        <v>55</v>
      </c>
      <c r="C1724" s="224" t="s">
        <v>9</v>
      </c>
      <c r="D1724" s="227" t="s">
        <v>10</v>
      </c>
      <c r="E1724" s="226"/>
      <c r="F1724" s="225"/>
      <c r="G1724" s="224" t="s">
        <v>353</v>
      </c>
      <c r="H1724" s="224" t="s">
        <v>352</v>
      </c>
      <c r="I1724" s="223" t="s">
        <v>351</v>
      </c>
      <c r="J1724" s="222" t="s">
        <v>56</v>
      </c>
    </row>
    <row r="1725" spans="1:10" ht="14.25" customHeight="1" x14ac:dyDescent="0.3">
      <c r="A1725" s="216" t="s">
        <v>412</v>
      </c>
      <c r="B1725" s="216" t="s">
        <v>341</v>
      </c>
      <c r="C1725" s="216" t="s">
        <v>878</v>
      </c>
      <c r="D1725" s="219" t="s">
        <v>877</v>
      </c>
      <c r="E1725" s="218"/>
      <c r="F1725" s="217"/>
      <c r="G1725" s="216" t="s">
        <v>338</v>
      </c>
      <c r="H1725" s="215">
        <v>1</v>
      </c>
      <c r="I1725" s="214">
        <v>18.89</v>
      </c>
      <c r="J1725" s="213">
        <v>18.89</v>
      </c>
    </row>
    <row r="1726" spans="1:10" ht="14.25" customHeight="1" x14ac:dyDescent="0.3">
      <c r="A1726" s="220" t="s">
        <v>342</v>
      </c>
      <c r="B1726" s="216" t="s">
        <v>341</v>
      </c>
      <c r="C1726" s="216" t="s">
        <v>880</v>
      </c>
      <c r="D1726" s="219" t="s">
        <v>879</v>
      </c>
      <c r="E1726" s="218"/>
      <c r="F1726" s="217"/>
      <c r="G1726" s="216" t="s">
        <v>338</v>
      </c>
      <c r="H1726" s="215">
        <v>1</v>
      </c>
      <c r="I1726" s="214">
        <v>0.25</v>
      </c>
      <c r="J1726" s="213">
        <v>0.25</v>
      </c>
    </row>
    <row r="1727" spans="1:10" ht="14.25" customHeight="1" x14ac:dyDescent="0.3">
      <c r="A1727" s="220" t="s">
        <v>342</v>
      </c>
      <c r="B1727" s="216" t="s">
        <v>341</v>
      </c>
      <c r="C1727" s="216" t="s">
        <v>885</v>
      </c>
      <c r="D1727" s="219" t="s">
        <v>538</v>
      </c>
      <c r="E1727" s="218"/>
      <c r="F1727" s="217"/>
      <c r="G1727" s="216" t="s">
        <v>338</v>
      </c>
      <c r="H1727" s="215">
        <v>1</v>
      </c>
      <c r="I1727" s="214">
        <v>8.8699999999999992</v>
      </c>
      <c r="J1727" s="213">
        <v>8.8699999999999992</v>
      </c>
    </row>
    <row r="1728" spans="1:10" ht="14.25" customHeight="1" x14ac:dyDescent="0.3">
      <c r="A1728" s="212" t="s">
        <v>337</v>
      </c>
      <c r="B1728" s="211"/>
      <c r="C1728" s="211"/>
      <c r="D1728" s="211"/>
      <c r="E1728" s="210"/>
      <c r="F1728" s="209">
        <v>8.93</v>
      </c>
      <c r="G1728" s="212" t="s">
        <v>336</v>
      </c>
      <c r="H1728" s="211"/>
      <c r="I1728" s="210"/>
      <c r="J1728" s="209">
        <v>28.01</v>
      </c>
    </row>
    <row r="1729" spans="1:10" ht="14.25" customHeight="1" x14ac:dyDescent="0.3">
      <c r="A1729" s="212" t="s">
        <v>335</v>
      </c>
      <c r="B1729" s="211"/>
      <c r="C1729" s="211"/>
      <c r="D1729" s="211"/>
      <c r="E1729" s="210"/>
      <c r="F1729" s="209">
        <v>9.9600000000000009</v>
      </c>
      <c r="G1729" s="212" t="s">
        <v>334</v>
      </c>
      <c r="H1729" s="211"/>
      <c r="I1729" s="210"/>
      <c r="J1729" s="209">
        <v>6.29</v>
      </c>
    </row>
    <row r="1730" spans="1:10" ht="14.25" customHeight="1" x14ac:dyDescent="0.3">
      <c r="A1730" s="212" t="s">
        <v>333</v>
      </c>
      <c r="B1730" s="211"/>
      <c r="C1730" s="211"/>
      <c r="D1730" s="211"/>
      <c r="E1730" s="210"/>
      <c r="F1730" s="209">
        <v>28.01</v>
      </c>
      <c r="G1730" s="212" t="s">
        <v>332</v>
      </c>
      <c r="H1730" s="211"/>
      <c r="I1730" s="210"/>
      <c r="J1730" s="209">
        <v>34.299999999999997</v>
      </c>
    </row>
    <row r="1731" spans="1:10" ht="14.25" customHeight="1" x14ac:dyDescent="0.3">
      <c r="A1731" s="232" t="s">
        <v>342</v>
      </c>
      <c r="B1731" s="228" t="s">
        <v>341</v>
      </c>
      <c r="C1731" s="228" t="s">
        <v>885</v>
      </c>
      <c r="D1731" s="231" t="s">
        <v>538</v>
      </c>
      <c r="E1731" s="230"/>
      <c r="F1731" s="230"/>
      <c r="G1731" s="230"/>
      <c r="H1731" s="230"/>
      <c r="I1731" s="229"/>
      <c r="J1731" s="228" t="s">
        <v>338</v>
      </c>
    </row>
    <row r="1732" spans="1:10" ht="14.25" customHeight="1" x14ac:dyDescent="0.3">
      <c r="A1732" s="224" t="s">
        <v>54</v>
      </c>
      <c r="B1732" s="224" t="s">
        <v>55</v>
      </c>
      <c r="C1732" s="224" t="s">
        <v>9</v>
      </c>
      <c r="D1732" s="227" t="s">
        <v>10</v>
      </c>
      <c r="E1732" s="226"/>
      <c r="F1732" s="225"/>
      <c r="G1732" s="224" t="s">
        <v>353</v>
      </c>
      <c r="H1732" s="224" t="s">
        <v>352</v>
      </c>
      <c r="I1732" s="223" t="s">
        <v>351</v>
      </c>
      <c r="J1732" s="222" t="s">
        <v>56</v>
      </c>
    </row>
    <row r="1733" spans="1:10" ht="14.25" customHeight="1" x14ac:dyDescent="0.3">
      <c r="A1733" s="216" t="s">
        <v>346</v>
      </c>
      <c r="B1733" s="216" t="s">
        <v>341</v>
      </c>
      <c r="C1733" s="216" t="s">
        <v>537</v>
      </c>
      <c r="D1733" s="219" t="s">
        <v>425</v>
      </c>
      <c r="E1733" s="218"/>
      <c r="F1733" s="217"/>
      <c r="G1733" s="216" t="s">
        <v>338</v>
      </c>
      <c r="H1733" s="215">
        <v>1</v>
      </c>
      <c r="I1733" s="214">
        <v>3.47</v>
      </c>
      <c r="J1733" s="213">
        <v>3.47</v>
      </c>
    </row>
    <row r="1734" spans="1:10" ht="14.25" customHeight="1" x14ac:dyDescent="0.3">
      <c r="A1734" s="216" t="s">
        <v>346</v>
      </c>
      <c r="B1734" s="216" t="s">
        <v>341</v>
      </c>
      <c r="C1734" s="216" t="s">
        <v>536</v>
      </c>
      <c r="D1734" s="219" t="s">
        <v>423</v>
      </c>
      <c r="E1734" s="218"/>
      <c r="F1734" s="217"/>
      <c r="G1734" s="216" t="s">
        <v>338</v>
      </c>
      <c r="H1734" s="215">
        <v>1</v>
      </c>
      <c r="I1734" s="214">
        <v>1</v>
      </c>
      <c r="J1734" s="213">
        <v>1</v>
      </c>
    </row>
    <row r="1735" spans="1:10" ht="14.25" customHeight="1" x14ac:dyDescent="0.3">
      <c r="A1735" s="216" t="s">
        <v>346</v>
      </c>
      <c r="B1735" s="216" t="s">
        <v>341</v>
      </c>
      <c r="C1735" s="216" t="s">
        <v>535</v>
      </c>
      <c r="D1735" s="219" t="s">
        <v>534</v>
      </c>
      <c r="E1735" s="218"/>
      <c r="F1735" s="217"/>
      <c r="G1735" s="216" t="s">
        <v>338</v>
      </c>
      <c r="H1735" s="215">
        <v>1</v>
      </c>
      <c r="I1735" s="214">
        <v>1.34</v>
      </c>
      <c r="J1735" s="213">
        <v>1.34</v>
      </c>
    </row>
    <row r="1736" spans="1:10" ht="14.25" customHeight="1" x14ac:dyDescent="0.3">
      <c r="A1736" s="216" t="s">
        <v>346</v>
      </c>
      <c r="B1736" s="216" t="s">
        <v>341</v>
      </c>
      <c r="C1736" s="216" t="s">
        <v>533</v>
      </c>
      <c r="D1736" s="219" t="s">
        <v>532</v>
      </c>
      <c r="E1736" s="218"/>
      <c r="F1736" s="217"/>
      <c r="G1736" s="216" t="s">
        <v>338</v>
      </c>
      <c r="H1736" s="215">
        <v>1</v>
      </c>
      <c r="I1736" s="214">
        <v>0.04</v>
      </c>
      <c r="J1736" s="213">
        <v>0.04</v>
      </c>
    </row>
    <row r="1737" spans="1:10" ht="14.25" customHeight="1" x14ac:dyDescent="0.3">
      <c r="A1737" s="216" t="s">
        <v>346</v>
      </c>
      <c r="B1737" s="216" t="s">
        <v>341</v>
      </c>
      <c r="C1737" s="216" t="s">
        <v>884</v>
      </c>
      <c r="D1737" s="219" t="s">
        <v>883</v>
      </c>
      <c r="E1737" s="218"/>
      <c r="F1737" s="217"/>
      <c r="G1737" s="216" t="s">
        <v>338</v>
      </c>
      <c r="H1737" s="215">
        <v>1</v>
      </c>
      <c r="I1737" s="214">
        <v>1.79</v>
      </c>
      <c r="J1737" s="213">
        <v>1.79</v>
      </c>
    </row>
    <row r="1738" spans="1:10" ht="22.8" customHeight="1" x14ac:dyDescent="0.3">
      <c r="A1738" s="216" t="s">
        <v>346</v>
      </c>
      <c r="B1738" s="216" t="s">
        <v>341</v>
      </c>
      <c r="C1738" s="216" t="s">
        <v>882</v>
      </c>
      <c r="D1738" s="219" t="s">
        <v>881</v>
      </c>
      <c r="E1738" s="218"/>
      <c r="F1738" s="217"/>
      <c r="G1738" s="216" t="s">
        <v>338</v>
      </c>
      <c r="H1738" s="215">
        <v>1</v>
      </c>
      <c r="I1738" s="214">
        <v>1.23</v>
      </c>
      <c r="J1738" s="213">
        <v>1.23</v>
      </c>
    </row>
    <row r="1739" spans="1:10" ht="14.25" customHeight="1" x14ac:dyDescent="0.3">
      <c r="A1739" s="212" t="s">
        <v>337</v>
      </c>
      <c r="B1739" s="211"/>
      <c r="C1739" s="211"/>
      <c r="D1739" s="211"/>
      <c r="E1739" s="210"/>
      <c r="F1739" s="209">
        <v>0</v>
      </c>
      <c r="G1739" s="212" t="s">
        <v>336</v>
      </c>
      <c r="H1739" s="211"/>
      <c r="I1739" s="210"/>
      <c r="J1739" s="209">
        <v>8.8699999999999992</v>
      </c>
    </row>
    <row r="1740" spans="1:10" ht="14.25" customHeight="1" x14ac:dyDescent="0.3">
      <c r="A1740" s="212" t="s">
        <v>335</v>
      </c>
      <c r="B1740" s="211"/>
      <c r="C1740" s="211"/>
      <c r="D1740" s="211"/>
      <c r="E1740" s="210"/>
      <c r="F1740" s="209">
        <v>0</v>
      </c>
      <c r="G1740" s="212" t="s">
        <v>334</v>
      </c>
      <c r="H1740" s="211"/>
      <c r="I1740" s="210"/>
      <c r="J1740" s="209">
        <v>1.99</v>
      </c>
    </row>
    <row r="1741" spans="1:10" ht="14.25" customHeight="1" x14ac:dyDescent="0.3">
      <c r="A1741" s="212" t="s">
        <v>333</v>
      </c>
      <c r="B1741" s="211"/>
      <c r="C1741" s="211"/>
      <c r="D1741" s="211"/>
      <c r="E1741" s="210"/>
      <c r="F1741" s="209">
        <v>0</v>
      </c>
      <c r="G1741" s="212" t="s">
        <v>332</v>
      </c>
      <c r="H1741" s="211"/>
      <c r="I1741" s="210"/>
      <c r="J1741" s="209">
        <v>10.86</v>
      </c>
    </row>
    <row r="1742" spans="1:10" ht="14.25" customHeight="1" x14ac:dyDescent="0.3">
      <c r="A1742" s="232" t="s">
        <v>342</v>
      </c>
      <c r="B1742" s="228" t="s">
        <v>341</v>
      </c>
      <c r="C1742" s="228" t="s">
        <v>880</v>
      </c>
      <c r="D1742" s="231" t="s">
        <v>879</v>
      </c>
      <c r="E1742" s="230"/>
      <c r="F1742" s="230"/>
      <c r="G1742" s="230"/>
      <c r="H1742" s="230"/>
      <c r="I1742" s="229"/>
      <c r="J1742" s="228" t="s">
        <v>338</v>
      </c>
    </row>
    <row r="1743" spans="1:10" ht="14.25" customHeight="1" x14ac:dyDescent="0.3">
      <c r="A1743" s="224" t="s">
        <v>54</v>
      </c>
      <c r="B1743" s="224" t="s">
        <v>55</v>
      </c>
      <c r="C1743" s="224" t="s">
        <v>9</v>
      </c>
      <c r="D1743" s="227" t="s">
        <v>10</v>
      </c>
      <c r="E1743" s="226"/>
      <c r="F1743" s="225"/>
      <c r="G1743" s="224" t="s">
        <v>353</v>
      </c>
      <c r="H1743" s="224" t="s">
        <v>352</v>
      </c>
      <c r="I1743" s="223" t="s">
        <v>351</v>
      </c>
      <c r="J1743" s="222" t="s">
        <v>56</v>
      </c>
    </row>
    <row r="1744" spans="1:10" ht="14.25" customHeight="1" x14ac:dyDescent="0.3">
      <c r="A1744" s="216" t="s">
        <v>412</v>
      </c>
      <c r="B1744" s="216" t="s">
        <v>341</v>
      </c>
      <c r="C1744" s="216" t="s">
        <v>878</v>
      </c>
      <c r="D1744" s="219" t="s">
        <v>877</v>
      </c>
      <c r="E1744" s="218"/>
      <c r="F1744" s="217"/>
      <c r="G1744" s="216" t="s">
        <v>338</v>
      </c>
      <c r="H1744" s="215">
        <v>1.328E-2</v>
      </c>
      <c r="I1744" s="214">
        <v>18.89</v>
      </c>
      <c r="J1744" s="213">
        <v>0.25</v>
      </c>
    </row>
    <row r="1745" spans="1:10" ht="14.25" customHeight="1" x14ac:dyDescent="0.3">
      <c r="A1745" s="212" t="s">
        <v>337</v>
      </c>
      <c r="B1745" s="211"/>
      <c r="C1745" s="211"/>
      <c r="D1745" s="211"/>
      <c r="E1745" s="210"/>
      <c r="F1745" s="209">
        <v>0.12</v>
      </c>
      <c r="G1745" s="212" t="s">
        <v>336</v>
      </c>
      <c r="H1745" s="211"/>
      <c r="I1745" s="210"/>
      <c r="J1745" s="209">
        <v>0.25</v>
      </c>
    </row>
    <row r="1746" spans="1:10" ht="14.25" customHeight="1" x14ac:dyDescent="0.3">
      <c r="A1746" s="212" t="s">
        <v>335</v>
      </c>
      <c r="B1746" s="211"/>
      <c r="C1746" s="211"/>
      <c r="D1746" s="211"/>
      <c r="E1746" s="210"/>
      <c r="F1746" s="209">
        <v>0.13</v>
      </c>
      <c r="G1746" s="212" t="s">
        <v>334</v>
      </c>
      <c r="H1746" s="211"/>
      <c r="I1746" s="210"/>
      <c r="J1746" s="209">
        <v>0.06</v>
      </c>
    </row>
    <row r="1747" spans="1:10" ht="14.25" customHeight="1" x14ac:dyDescent="0.3">
      <c r="A1747" s="212" t="s">
        <v>333</v>
      </c>
      <c r="B1747" s="211"/>
      <c r="C1747" s="211"/>
      <c r="D1747" s="211"/>
      <c r="E1747" s="210"/>
      <c r="F1747" s="209">
        <v>0.25</v>
      </c>
      <c r="G1747" s="212" t="s">
        <v>332</v>
      </c>
      <c r="H1747" s="211"/>
      <c r="I1747" s="210"/>
      <c r="J1747" s="209">
        <v>0.31</v>
      </c>
    </row>
    <row r="1748" spans="1:10" ht="14.25" customHeight="1" x14ac:dyDescent="0.3">
      <c r="A1748" s="232" t="s">
        <v>342</v>
      </c>
      <c r="B1748" s="228" t="s">
        <v>341</v>
      </c>
      <c r="C1748" s="228" t="s">
        <v>876</v>
      </c>
      <c r="D1748" s="231" t="s">
        <v>875</v>
      </c>
      <c r="E1748" s="230"/>
      <c r="F1748" s="230"/>
      <c r="G1748" s="230"/>
      <c r="H1748" s="230"/>
      <c r="I1748" s="229"/>
      <c r="J1748" s="228" t="s">
        <v>217</v>
      </c>
    </row>
    <row r="1749" spans="1:10" ht="14.25" customHeight="1" x14ac:dyDescent="0.3">
      <c r="A1749" s="224" t="s">
        <v>54</v>
      </c>
      <c r="B1749" s="224" t="s">
        <v>55</v>
      </c>
      <c r="C1749" s="224" t="s">
        <v>9</v>
      </c>
      <c r="D1749" s="227" t="s">
        <v>10</v>
      </c>
      <c r="E1749" s="226"/>
      <c r="F1749" s="225"/>
      <c r="G1749" s="224" t="s">
        <v>353</v>
      </c>
      <c r="H1749" s="224" t="s">
        <v>352</v>
      </c>
      <c r="I1749" s="223" t="s">
        <v>351</v>
      </c>
      <c r="J1749" s="222" t="s">
        <v>56</v>
      </c>
    </row>
    <row r="1750" spans="1:10" ht="32.700000000000003" customHeight="1" x14ac:dyDescent="0.3">
      <c r="A1750" s="220" t="s">
        <v>342</v>
      </c>
      <c r="B1750" s="216" t="s">
        <v>341</v>
      </c>
      <c r="C1750" s="216" t="s">
        <v>874</v>
      </c>
      <c r="D1750" s="219" t="s">
        <v>873</v>
      </c>
      <c r="E1750" s="218"/>
      <c r="F1750" s="217"/>
      <c r="G1750" s="216" t="s">
        <v>439</v>
      </c>
      <c r="H1750" s="215">
        <v>5.9999999999999995E-4</v>
      </c>
      <c r="I1750" s="214">
        <v>72.349999999999994</v>
      </c>
      <c r="J1750" s="213">
        <v>0.04</v>
      </c>
    </row>
    <row r="1751" spans="1:10" ht="32.700000000000003" customHeight="1" x14ac:dyDescent="0.3">
      <c r="A1751" s="220" t="s">
        <v>342</v>
      </c>
      <c r="B1751" s="216" t="s">
        <v>341</v>
      </c>
      <c r="C1751" s="216" t="s">
        <v>866</v>
      </c>
      <c r="D1751" s="219" t="s">
        <v>865</v>
      </c>
      <c r="E1751" s="218"/>
      <c r="F1751" s="217"/>
      <c r="G1751" s="216" t="s">
        <v>442</v>
      </c>
      <c r="H1751" s="215">
        <v>5.4000000000000003E-3</v>
      </c>
      <c r="I1751" s="214">
        <v>319.45</v>
      </c>
      <c r="J1751" s="213">
        <v>1.73</v>
      </c>
    </row>
    <row r="1752" spans="1:10" ht="14.25" customHeight="1" x14ac:dyDescent="0.3">
      <c r="A1752" s="220" t="s">
        <v>342</v>
      </c>
      <c r="B1752" s="216" t="s">
        <v>341</v>
      </c>
      <c r="C1752" s="216" t="s">
        <v>340</v>
      </c>
      <c r="D1752" s="219" t="s">
        <v>339</v>
      </c>
      <c r="E1752" s="218"/>
      <c r="F1752" s="217"/>
      <c r="G1752" s="216" t="s">
        <v>338</v>
      </c>
      <c r="H1752" s="215">
        <v>0.78659999999999997</v>
      </c>
      <c r="I1752" s="214">
        <v>21.79</v>
      </c>
      <c r="J1752" s="213">
        <v>17.14</v>
      </c>
    </row>
    <row r="1753" spans="1:10" ht="22.8" customHeight="1" x14ac:dyDescent="0.3">
      <c r="A1753" s="220" t="s">
        <v>342</v>
      </c>
      <c r="B1753" s="216" t="s">
        <v>341</v>
      </c>
      <c r="C1753" s="216" t="s">
        <v>444</v>
      </c>
      <c r="D1753" s="219" t="s">
        <v>443</v>
      </c>
      <c r="E1753" s="218"/>
      <c r="F1753" s="217"/>
      <c r="G1753" s="216" t="s">
        <v>442</v>
      </c>
      <c r="H1753" s="215">
        <v>0.19620000000000001</v>
      </c>
      <c r="I1753" s="214">
        <v>35.86</v>
      </c>
      <c r="J1753" s="213">
        <v>7.04</v>
      </c>
    </row>
    <row r="1754" spans="1:10" ht="14.25" customHeight="1" x14ac:dyDescent="0.3">
      <c r="A1754" s="212" t="s">
        <v>337</v>
      </c>
      <c r="B1754" s="211"/>
      <c r="C1754" s="211"/>
      <c r="D1754" s="211"/>
      <c r="E1754" s="210"/>
      <c r="F1754" s="209">
        <v>7.08</v>
      </c>
      <c r="G1754" s="212" t="s">
        <v>336</v>
      </c>
      <c r="H1754" s="211"/>
      <c r="I1754" s="210"/>
      <c r="J1754" s="209">
        <v>25.95</v>
      </c>
    </row>
    <row r="1755" spans="1:10" ht="14.25" customHeight="1" x14ac:dyDescent="0.3">
      <c r="A1755" s="212" t="s">
        <v>335</v>
      </c>
      <c r="B1755" s="211"/>
      <c r="C1755" s="211"/>
      <c r="D1755" s="211"/>
      <c r="E1755" s="210"/>
      <c r="F1755" s="209">
        <v>7.91</v>
      </c>
      <c r="G1755" s="212" t="s">
        <v>334</v>
      </c>
      <c r="H1755" s="211"/>
      <c r="I1755" s="210"/>
      <c r="J1755" s="209">
        <v>5.83</v>
      </c>
    </row>
    <row r="1756" spans="1:10" ht="14.25" customHeight="1" x14ac:dyDescent="0.3">
      <c r="A1756" s="212" t="s">
        <v>333</v>
      </c>
      <c r="B1756" s="211"/>
      <c r="C1756" s="211"/>
      <c r="D1756" s="211"/>
      <c r="E1756" s="210"/>
      <c r="F1756" s="209">
        <v>22.79</v>
      </c>
      <c r="G1756" s="212" t="s">
        <v>332</v>
      </c>
      <c r="H1756" s="211"/>
      <c r="I1756" s="210"/>
      <c r="J1756" s="209">
        <v>31.78</v>
      </c>
    </row>
    <row r="1757" spans="1:10" ht="22.8" customHeight="1" x14ac:dyDescent="0.3">
      <c r="A1757" s="232" t="s">
        <v>342</v>
      </c>
      <c r="B1757" s="228" t="s">
        <v>341</v>
      </c>
      <c r="C1757" s="228" t="s">
        <v>874</v>
      </c>
      <c r="D1757" s="231" t="s">
        <v>873</v>
      </c>
      <c r="E1757" s="230"/>
      <c r="F1757" s="230"/>
      <c r="G1757" s="230"/>
      <c r="H1757" s="230"/>
      <c r="I1757" s="229"/>
      <c r="J1757" s="228" t="s">
        <v>439</v>
      </c>
    </row>
    <row r="1758" spans="1:10" ht="14.25" customHeight="1" x14ac:dyDescent="0.3">
      <c r="A1758" s="224" t="s">
        <v>54</v>
      </c>
      <c r="B1758" s="224" t="s">
        <v>55</v>
      </c>
      <c r="C1758" s="224" t="s">
        <v>9</v>
      </c>
      <c r="D1758" s="227" t="s">
        <v>10</v>
      </c>
      <c r="E1758" s="226"/>
      <c r="F1758" s="225"/>
      <c r="G1758" s="224" t="s">
        <v>353</v>
      </c>
      <c r="H1758" s="224" t="s">
        <v>352</v>
      </c>
      <c r="I1758" s="223" t="s">
        <v>351</v>
      </c>
      <c r="J1758" s="222" t="s">
        <v>56</v>
      </c>
    </row>
    <row r="1759" spans="1:10" ht="14.25" customHeight="1" x14ac:dyDescent="0.3">
      <c r="A1759" s="220" t="s">
        <v>342</v>
      </c>
      <c r="B1759" s="216" t="s">
        <v>341</v>
      </c>
      <c r="C1759" s="216" t="s">
        <v>863</v>
      </c>
      <c r="D1759" s="219" t="s">
        <v>862</v>
      </c>
      <c r="E1759" s="218"/>
      <c r="F1759" s="217"/>
      <c r="G1759" s="216" t="s">
        <v>338</v>
      </c>
      <c r="H1759" s="215">
        <v>1</v>
      </c>
      <c r="I1759" s="214">
        <v>27.79</v>
      </c>
      <c r="J1759" s="213">
        <v>27.79</v>
      </c>
    </row>
    <row r="1760" spans="1:10" ht="32.700000000000003" customHeight="1" x14ac:dyDescent="0.3">
      <c r="A1760" s="220" t="s">
        <v>342</v>
      </c>
      <c r="B1760" s="216" t="s">
        <v>341</v>
      </c>
      <c r="C1760" s="216" t="s">
        <v>861</v>
      </c>
      <c r="D1760" s="219" t="s">
        <v>860</v>
      </c>
      <c r="E1760" s="218"/>
      <c r="F1760" s="217"/>
      <c r="G1760" s="216" t="s">
        <v>338</v>
      </c>
      <c r="H1760" s="215">
        <v>1</v>
      </c>
      <c r="I1760" s="214">
        <v>28.86</v>
      </c>
      <c r="J1760" s="213">
        <v>28.86</v>
      </c>
    </row>
    <row r="1761" spans="1:10" ht="32.700000000000003" customHeight="1" x14ac:dyDescent="0.3">
      <c r="A1761" s="220" t="s">
        <v>342</v>
      </c>
      <c r="B1761" s="216" t="s">
        <v>341</v>
      </c>
      <c r="C1761" s="216" t="s">
        <v>859</v>
      </c>
      <c r="D1761" s="219" t="s">
        <v>858</v>
      </c>
      <c r="E1761" s="218"/>
      <c r="F1761" s="217"/>
      <c r="G1761" s="216" t="s">
        <v>338</v>
      </c>
      <c r="H1761" s="215">
        <v>1</v>
      </c>
      <c r="I1761" s="214">
        <v>11.18</v>
      </c>
      <c r="J1761" s="213">
        <v>11.18</v>
      </c>
    </row>
    <row r="1762" spans="1:10" ht="32.700000000000003" customHeight="1" x14ac:dyDescent="0.3">
      <c r="A1762" s="220" t="s">
        <v>342</v>
      </c>
      <c r="B1762" s="216" t="s">
        <v>341</v>
      </c>
      <c r="C1762" s="216" t="s">
        <v>857</v>
      </c>
      <c r="D1762" s="219" t="s">
        <v>856</v>
      </c>
      <c r="E1762" s="218"/>
      <c r="F1762" s="217"/>
      <c r="G1762" s="216" t="s">
        <v>338</v>
      </c>
      <c r="H1762" s="215">
        <v>1</v>
      </c>
      <c r="I1762" s="214">
        <v>4.5199999999999996</v>
      </c>
      <c r="J1762" s="213">
        <v>4.5199999999999996</v>
      </c>
    </row>
    <row r="1763" spans="1:10" ht="21" customHeight="1" x14ac:dyDescent="0.3"/>
    <row r="1764" spans="1:10" ht="11.25" customHeight="1" x14ac:dyDescent="0.3">
      <c r="A1764" s="208" t="s">
        <v>331</v>
      </c>
      <c r="B1764" s="208"/>
      <c r="C1764" s="208"/>
      <c r="D1764" s="208"/>
      <c r="E1764" s="208"/>
      <c r="F1764" s="208"/>
      <c r="G1764" s="208"/>
      <c r="H1764" s="208"/>
      <c r="I1764" s="208"/>
      <c r="J1764" s="208"/>
    </row>
    <row r="1765" spans="1:10" ht="11.25" customHeight="1" x14ac:dyDescent="0.3">
      <c r="A1765" s="208" t="s">
        <v>330</v>
      </c>
      <c r="B1765" s="208"/>
      <c r="C1765" s="208"/>
      <c r="D1765" s="208"/>
      <c r="E1765" s="208"/>
      <c r="F1765" s="208"/>
      <c r="G1765" s="208"/>
      <c r="H1765" s="208"/>
      <c r="I1765" s="208"/>
      <c r="J1765" s="208"/>
    </row>
    <row r="1766" spans="1:10" ht="11.25" customHeight="1" x14ac:dyDescent="0.3">
      <c r="A1766" s="208" t="s">
        <v>329</v>
      </c>
      <c r="B1766" s="208"/>
      <c r="C1766" s="208"/>
      <c r="D1766" s="208"/>
      <c r="E1766" s="208"/>
      <c r="F1766" s="208"/>
      <c r="G1766" s="208"/>
      <c r="H1766" s="208"/>
      <c r="I1766" s="208"/>
      <c r="J1766" s="208"/>
    </row>
    <row r="1767" spans="1:10" ht="70.95" customHeight="1" x14ac:dyDescent="0.3"/>
    <row r="1768" spans="1:10" ht="14.25" customHeight="1" x14ac:dyDescent="0.3">
      <c r="A1768" s="256" t="s">
        <v>395</v>
      </c>
      <c r="B1768" s="255"/>
      <c r="C1768" s="255"/>
      <c r="D1768" s="255"/>
      <c r="E1768" s="255"/>
      <c r="F1768" s="255"/>
      <c r="G1768" s="255"/>
      <c r="H1768" s="255"/>
      <c r="I1768" s="255"/>
      <c r="J1768" s="254"/>
    </row>
    <row r="1769" spans="1:10" ht="14.25" customHeight="1" x14ac:dyDescent="0.3">
      <c r="A1769" s="253" t="s">
        <v>394</v>
      </c>
      <c r="B1769" s="251" t="s">
        <v>57</v>
      </c>
      <c r="C1769" s="250"/>
      <c r="D1769" s="250"/>
      <c r="E1769" s="250"/>
      <c r="F1769" s="250"/>
      <c r="G1769" s="250"/>
      <c r="H1769" s="249"/>
      <c r="I1769" s="233" t="s">
        <v>393</v>
      </c>
      <c r="J1769" s="216" t="s">
        <v>872</v>
      </c>
    </row>
    <row r="1770" spans="1:10" ht="14.25" customHeight="1" x14ac:dyDescent="0.3">
      <c r="A1770" s="253" t="s">
        <v>61</v>
      </c>
      <c r="B1770" s="251" t="s">
        <v>65</v>
      </c>
      <c r="C1770" s="250"/>
      <c r="D1770" s="250"/>
      <c r="E1770" s="250"/>
      <c r="F1770" s="250"/>
      <c r="G1770" s="250"/>
      <c r="H1770" s="249"/>
      <c r="I1770" s="233" t="s">
        <v>391</v>
      </c>
      <c r="J1770" s="216" t="s">
        <v>390</v>
      </c>
    </row>
    <row r="1771" spans="1:10" ht="14.25" customHeight="1" x14ac:dyDescent="0.3">
      <c r="A1771" s="252" t="s">
        <v>389</v>
      </c>
      <c r="B1771" s="251" t="s">
        <v>209</v>
      </c>
      <c r="C1771" s="250"/>
      <c r="D1771" s="250"/>
      <c r="E1771" s="250"/>
      <c r="F1771" s="250"/>
      <c r="G1771" s="250"/>
      <c r="H1771" s="249"/>
      <c r="I1771" s="240" t="s">
        <v>388</v>
      </c>
      <c r="J1771" s="239"/>
    </row>
    <row r="1772" spans="1:10" ht="14.25" customHeight="1" x14ac:dyDescent="0.3">
      <c r="A1772" s="248" t="s">
        <v>387</v>
      </c>
      <c r="B1772" s="247" t="s">
        <v>386</v>
      </c>
      <c r="C1772" s="246"/>
      <c r="D1772" s="246"/>
      <c r="E1772" s="246"/>
      <c r="F1772" s="246"/>
      <c r="G1772" s="246"/>
      <c r="H1772" s="245"/>
      <c r="I1772" s="233" t="s">
        <v>385</v>
      </c>
      <c r="J1772" s="216" t="s">
        <v>384</v>
      </c>
    </row>
    <row r="1773" spans="1:10" ht="14.25" customHeight="1" x14ac:dyDescent="0.3">
      <c r="A1773" s="238"/>
      <c r="B1773" s="243"/>
      <c r="C1773" s="242"/>
      <c r="D1773" s="242"/>
      <c r="E1773" s="242"/>
      <c r="F1773" s="242"/>
      <c r="G1773" s="242"/>
      <c r="H1773" s="241"/>
      <c r="I1773" s="244" t="s">
        <v>383</v>
      </c>
      <c r="J1773" s="216" t="s">
        <v>382</v>
      </c>
    </row>
    <row r="1774" spans="1:10" ht="14.25" customHeight="1" x14ac:dyDescent="0.3">
      <c r="A1774" s="238"/>
      <c r="B1774" s="243"/>
      <c r="C1774" s="242"/>
      <c r="D1774" s="242"/>
      <c r="E1774" s="242"/>
      <c r="F1774" s="242"/>
      <c r="G1774" s="242"/>
      <c r="H1774" s="241"/>
      <c r="I1774" s="240" t="s">
        <v>7</v>
      </c>
      <c r="J1774" s="239"/>
    </row>
    <row r="1775" spans="1:10" ht="14.25" customHeight="1" x14ac:dyDescent="0.3">
      <c r="A1775" s="238"/>
      <c r="B1775" s="237"/>
      <c r="C1775" s="236"/>
      <c r="D1775" s="236"/>
      <c r="E1775" s="236"/>
      <c r="F1775" s="236"/>
      <c r="G1775" s="236"/>
      <c r="H1775" s="235"/>
      <c r="I1775" s="233" t="s">
        <v>381</v>
      </c>
      <c r="J1775" s="216" t="s">
        <v>380</v>
      </c>
    </row>
    <row r="1776" spans="1:10" ht="14.25" customHeight="1" x14ac:dyDescent="0.3">
      <c r="A1776" s="234"/>
      <c r="B1776" s="219" t="s">
        <v>378</v>
      </c>
      <c r="C1776" s="218"/>
      <c r="D1776" s="217"/>
      <c r="E1776" s="219" t="s">
        <v>320</v>
      </c>
      <c r="F1776" s="218"/>
      <c r="G1776" s="218"/>
      <c r="H1776" s="217"/>
      <c r="I1776" s="233" t="s">
        <v>379</v>
      </c>
      <c r="J1776" s="216" t="s">
        <v>378</v>
      </c>
    </row>
    <row r="1777" spans="1:10" ht="14.25" customHeight="1" x14ac:dyDescent="0.3">
      <c r="A1777" s="233" t="s">
        <v>377</v>
      </c>
      <c r="B1777" s="219" t="s">
        <v>376</v>
      </c>
      <c r="C1777" s="218"/>
      <c r="D1777" s="218"/>
      <c r="E1777" s="218"/>
      <c r="F1777" s="218"/>
      <c r="G1777" s="218"/>
      <c r="H1777" s="218"/>
      <c r="I1777" s="218"/>
      <c r="J1777" s="217"/>
    </row>
    <row r="1778" spans="1:10" ht="14.25" customHeight="1" x14ac:dyDescent="0.3">
      <c r="A1778" s="212" t="s">
        <v>337</v>
      </c>
      <c r="B1778" s="211"/>
      <c r="C1778" s="211"/>
      <c r="D1778" s="211"/>
      <c r="E1778" s="210"/>
      <c r="F1778" s="209">
        <v>9.9</v>
      </c>
      <c r="G1778" s="212" t="s">
        <v>336</v>
      </c>
      <c r="H1778" s="211"/>
      <c r="I1778" s="210"/>
      <c r="J1778" s="209">
        <v>72.349999999999994</v>
      </c>
    </row>
    <row r="1779" spans="1:10" ht="14.25" customHeight="1" x14ac:dyDescent="0.3">
      <c r="A1779" s="212" t="s">
        <v>335</v>
      </c>
      <c r="B1779" s="211"/>
      <c r="C1779" s="211"/>
      <c r="D1779" s="211"/>
      <c r="E1779" s="210"/>
      <c r="F1779" s="209">
        <v>11.05</v>
      </c>
      <c r="G1779" s="212" t="s">
        <v>334</v>
      </c>
      <c r="H1779" s="211"/>
      <c r="I1779" s="210"/>
      <c r="J1779" s="209">
        <v>16.260000000000002</v>
      </c>
    </row>
    <row r="1780" spans="1:10" ht="14.25" customHeight="1" x14ac:dyDescent="0.3">
      <c r="A1780" s="212" t="s">
        <v>333</v>
      </c>
      <c r="B1780" s="211"/>
      <c r="C1780" s="211"/>
      <c r="D1780" s="211"/>
      <c r="E1780" s="210"/>
      <c r="F1780" s="209">
        <v>27.79</v>
      </c>
      <c r="G1780" s="212" t="s">
        <v>332</v>
      </c>
      <c r="H1780" s="211"/>
      <c r="I1780" s="210"/>
      <c r="J1780" s="209">
        <v>88.61</v>
      </c>
    </row>
    <row r="1781" spans="1:10" ht="22.8" customHeight="1" x14ac:dyDescent="0.3">
      <c r="A1781" s="232" t="s">
        <v>342</v>
      </c>
      <c r="B1781" s="228" t="s">
        <v>341</v>
      </c>
      <c r="C1781" s="228" t="s">
        <v>861</v>
      </c>
      <c r="D1781" s="231" t="s">
        <v>860</v>
      </c>
      <c r="E1781" s="230"/>
      <c r="F1781" s="230"/>
      <c r="G1781" s="230"/>
      <c r="H1781" s="230"/>
      <c r="I1781" s="229"/>
      <c r="J1781" s="228" t="s">
        <v>338</v>
      </c>
    </row>
    <row r="1782" spans="1:10" ht="14.25" customHeight="1" x14ac:dyDescent="0.3">
      <c r="A1782" s="224" t="s">
        <v>54</v>
      </c>
      <c r="B1782" s="224" t="s">
        <v>55</v>
      </c>
      <c r="C1782" s="224" t="s">
        <v>9</v>
      </c>
      <c r="D1782" s="227" t="s">
        <v>10</v>
      </c>
      <c r="E1782" s="226"/>
      <c r="F1782" s="225"/>
      <c r="G1782" s="224" t="s">
        <v>353</v>
      </c>
      <c r="H1782" s="224" t="s">
        <v>352</v>
      </c>
      <c r="I1782" s="223" t="s">
        <v>351</v>
      </c>
      <c r="J1782" s="222" t="s">
        <v>56</v>
      </c>
    </row>
    <row r="1783" spans="1:10" ht="32.700000000000003" customHeight="1" x14ac:dyDescent="0.3">
      <c r="A1783" s="216" t="s">
        <v>362</v>
      </c>
      <c r="B1783" s="216" t="s">
        <v>341</v>
      </c>
      <c r="C1783" s="216" t="s">
        <v>851</v>
      </c>
      <c r="D1783" s="219" t="s">
        <v>850</v>
      </c>
      <c r="E1783" s="218"/>
      <c r="F1783" s="217"/>
      <c r="G1783" s="216" t="s">
        <v>0</v>
      </c>
      <c r="H1783" s="215">
        <v>3.43E-5</v>
      </c>
      <c r="I1783" s="214">
        <v>708162.14</v>
      </c>
      <c r="J1783" s="213">
        <v>24.29</v>
      </c>
    </row>
    <row r="1784" spans="1:10" ht="32.700000000000003" customHeight="1" x14ac:dyDescent="0.3">
      <c r="A1784" s="216" t="s">
        <v>362</v>
      </c>
      <c r="B1784" s="216" t="s">
        <v>341</v>
      </c>
      <c r="C1784" s="216" t="s">
        <v>849</v>
      </c>
      <c r="D1784" s="219" t="s">
        <v>848</v>
      </c>
      <c r="E1784" s="218"/>
      <c r="F1784" s="217"/>
      <c r="G1784" s="216" t="s">
        <v>0</v>
      </c>
      <c r="H1784" s="215">
        <v>5.5099999999999998E-5</v>
      </c>
      <c r="I1784" s="214">
        <v>82950</v>
      </c>
      <c r="J1784" s="213">
        <v>4.57</v>
      </c>
    </row>
    <row r="1785" spans="1:10" ht="14.25" customHeight="1" x14ac:dyDescent="0.3">
      <c r="A1785" s="212" t="s">
        <v>337</v>
      </c>
      <c r="B1785" s="211"/>
      <c r="C1785" s="211"/>
      <c r="D1785" s="211"/>
      <c r="E1785" s="210"/>
      <c r="F1785" s="209">
        <v>0</v>
      </c>
      <c r="G1785" s="212" t="s">
        <v>336</v>
      </c>
      <c r="H1785" s="211"/>
      <c r="I1785" s="210"/>
      <c r="J1785" s="209">
        <v>28.86</v>
      </c>
    </row>
    <row r="1786" spans="1:10" ht="14.25" customHeight="1" x14ac:dyDescent="0.3">
      <c r="A1786" s="212" t="s">
        <v>335</v>
      </c>
      <c r="B1786" s="211"/>
      <c r="C1786" s="211"/>
      <c r="D1786" s="211"/>
      <c r="E1786" s="210"/>
      <c r="F1786" s="209">
        <v>0</v>
      </c>
      <c r="G1786" s="212" t="s">
        <v>334</v>
      </c>
      <c r="H1786" s="211"/>
      <c r="I1786" s="210"/>
      <c r="J1786" s="209">
        <v>6.48</v>
      </c>
    </row>
    <row r="1787" spans="1:10" ht="14.25" customHeight="1" x14ac:dyDescent="0.3">
      <c r="A1787" s="212" t="s">
        <v>333</v>
      </c>
      <c r="B1787" s="211"/>
      <c r="C1787" s="211"/>
      <c r="D1787" s="211"/>
      <c r="E1787" s="210"/>
      <c r="F1787" s="209">
        <v>0</v>
      </c>
      <c r="G1787" s="212" t="s">
        <v>332</v>
      </c>
      <c r="H1787" s="211"/>
      <c r="I1787" s="210"/>
      <c r="J1787" s="209">
        <v>35.340000000000003</v>
      </c>
    </row>
    <row r="1788" spans="1:10" ht="22.8" customHeight="1" x14ac:dyDescent="0.3">
      <c r="A1788" s="232" t="s">
        <v>342</v>
      </c>
      <c r="B1788" s="228" t="s">
        <v>341</v>
      </c>
      <c r="C1788" s="228" t="s">
        <v>859</v>
      </c>
      <c r="D1788" s="231" t="s">
        <v>858</v>
      </c>
      <c r="E1788" s="230"/>
      <c r="F1788" s="230"/>
      <c r="G1788" s="230"/>
      <c r="H1788" s="230"/>
      <c r="I1788" s="229"/>
      <c r="J1788" s="228" t="s">
        <v>338</v>
      </c>
    </row>
    <row r="1789" spans="1:10" ht="14.25" customHeight="1" x14ac:dyDescent="0.3">
      <c r="A1789" s="224" t="s">
        <v>54</v>
      </c>
      <c r="B1789" s="224" t="s">
        <v>55</v>
      </c>
      <c r="C1789" s="224" t="s">
        <v>9</v>
      </c>
      <c r="D1789" s="227" t="s">
        <v>10</v>
      </c>
      <c r="E1789" s="226"/>
      <c r="F1789" s="225"/>
      <c r="G1789" s="224" t="s">
        <v>353</v>
      </c>
      <c r="H1789" s="224" t="s">
        <v>352</v>
      </c>
      <c r="I1789" s="223" t="s">
        <v>351</v>
      </c>
      <c r="J1789" s="222" t="s">
        <v>56</v>
      </c>
    </row>
    <row r="1790" spans="1:10" ht="32.700000000000003" customHeight="1" x14ac:dyDescent="0.3">
      <c r="A1790" s="216" t="s">
        <v>362</v>
      </c>
      <c r="B1790" s="216" t="s">
        <v>341</v>
      </c>
      <c r="C1790" s="216" t="s">
        <v>851</v>
      </c>
      <c r="D1790" s="219" t="s">
        <v>850</v>
      </c>
      <c r="E1790" s="218"/>
      <c r="F1790" s="217"/>
      <c r="G1790" s="216" t="s">
        <v>0</v>
      </c>
      <c r="H1790" s="215">
        <v>1.4100000000000001E-5</v>
      </c>
      <c r="I1790" s="214">
        <v>708162.14</v>
      </c>
      <c r="J1790" s="213">
        <v>9.99</v>
      </c>
    </row>
    <row r="1791" spans="1:10" ht="32.700000000000003" customHeight="1" x14ac:dyDescent="0.3">
      <c r="A1791" s="216" t="s">
        <v>362</v>
      </c>
      <c r="B1791" s="216" t="s">
        <v>341</v>
      </c>
      <c r="C1791" s="216" t="s">
        <v>849</v>
      </c>
      <c r="D1791" s="219" t="s">
        <v>848</v>
      </c>
      <c r="E1791" s="218"/>
      <c r="F1791" s="217"/>
      <c r="G1791" s="216" t="s">
        <v>0</v>
      </c>
      <c r="H1791" s="215">
        <v>1.4399999999999999E-5</v>
      </c>
      <c r="I1791" s="214">
        <v>82950</v>
      </c>
      <c r="J1791" s="213">
        <v>1.19</v>
      </c>
    </row>
    <row r="1792" spans="1:10" ht="14.25" customHeight="1" x14ac:dyDescent="0.3">
      <c r="A1792" s="212" t="s">
        <v>337</v>
      </c>
      <c r="B1792" s="211"/>
      <c r="C1792" s="211"/>
      <c r="D1792" s="211"/>
      <c r="E1792" s="210"/>
      <c r="F1792" s="209">
        <v>0</v>
      </c>
      <c r="G1792" s="212" t="s">
        <v>336</v>
      </c>
      <c r="H1792" s="211"/>
      <c r="I1792" s="210"/>
      <c r="J1792" s="209">
        <v>11.18</v>
      </c>
    </row>
    <row r="1793" spans="1:10" ht="14.25" customHeight="1" x14ac:dyDescent="0.3">
      <c r="A1793" s="212" t="s">
        <v>335</v>
      </c>
      <c r="B1793" s="211"/>
      <c r="C1793" s="211"/>
      <c r="D1793" s="211"/>
      <c r="E1793" s="210"/>
      <c r="F1793" s="209">
        <v>0</v>
      </c>
      <c r="G1793" s="212" t="s">
        <v>334</v>
      </c>
      <c r="H1793" s="211"/>
      <c r="I1793" s="210"/>
      <c r="J1793" s="209">
        <v>2.5099999999999998</v>
      </c>
    </row>
    <row r="1794" spans="1:10" ht="14.25" customHeight="1" x14ac:dyDescent="0.3">
      <c r="A1794" s="212" t="s">
        <v>333</v>
      </c>
      <c r="B1794" s="211"/>
      <c r="C1794" s="211"/>
      <c r="D1794" s="211"/>
      <c r="E1794" s="210"/>
      <c r="F1794" s="209">
        <v>0</v>
      </c>
      <c r="G1794" s="212" t="s">
        <v>332</v>
      </c>
      <c r="H1794" s="211"/>
      <c r="I1794" s="210"/>
      <c r="J1794" s="209">
        <v>13.69</v>
      </c>
    </row>
    <row r="1795" spans="1:10" ht="22.8" customHeight="1" x14ac:dyDescent="0.3">
      <c r="A1795" s="232" t="s">
        <v>342</v>
      </c>
      <c r="B1795" s="228" t="s">
        <v>341</v>
      </c>
      <c r="C1795" s="228" t="s">
        <v>857</v>
      </c>
      <c r="D1795" s="231" t="s">
        <v>856</v>
      </c>
      <c r="E1795" s="230"/>
      <c r="F1795" s="230"/>
      <c r="G1795" s="230"/>
      <c r="H1795" s="230"/>
      <c r="I1795" s="229"/>
      <c r="J1795" s="228" t="s">
        <v>338</v>
      </c>
    </row>
    <row r="1796" spans="1:10" ht="14.25" customHeight="1" x14ac:dyDescent="0.3">
      <c r="A1796" s="224" t="s">
        <v>54</v>
      </c>
      <c r="B1796" s="224" t="s">
        <v>55</v>
      </c>
      <c r="C1796" s="224" t="s">
        <v>9</v>
      </c>
      <c r="D1796" s="227" t="s">
        <v>10</v>
      </c>
      <c r="E1796" s="226"/>
      <c r="F1796" s="225"/>
      <c r="G1796" s="224" t="s">
        <v>353</v>
      </c>
      <c r="H1796" s="224" t="s">
        <v>352</v>
      </c>
      <c r="I1796" s="223" t="s">
        <v>351</v>
      </c>
      <c r="J1796" s="222" t="s">
        <v>56</v>
      </c>
    </row>
    <row r="1797" spans="1:10" ht="32.700000000000003" customHeight="1" x14ac:dyDescent="0.3">
      <c r="A1797" s="216" t="s">
        <v>362</v>
      </c>
      <c r="B1797" s="216" t="s">
        <v>341</v>
      </c>
      <c r="C1797" s="216" t="s">
        <v>851</v>
      </c>
      <c r="D1797" s="219" t="s">
        <v>850</v>
      </c>
      <c r="E1797" s="218"/>
      <c r="F1797" s="217"/>
      <c r="G1797" s="216" t="s">
        <v>0</v>
      </c>
      <c r="H1797" s="215">
        <v>5.6999999999999996E-6</v>
      </c>
      <c r="I1797" s="214">
        <v>708162.14</v>
      </c>
      <c r="J1797" s="213">
        <v>4.04</v>
      </c>
    </row>
    <row r="1798" spans="1:10" ht="32.700000000000003" customHeight="1" x14ac:dyDescent="0.3">
      <c r="A1798" s="216" t="s">
        <v>362</v>
      </c>
      <c r="B1798" s="216" t="s">
        <v>341</v>
      </c>
      <c r="C1798" s="216" t="s">
        <v>849</v>
      </c>
      <c r="D1798" s="219" t="s">
        <v>848</v>
      </c>
      <c r="E1798" s="218"/>
      <c r="F1798" s="217"/>
      <c r="G1798" s="216" t="s">
        <v>0</v>
      </c>
      <c r="H1798" s="215">
        <v>5.8000000000000004E-6</v>
      </c>
      <c r="I1798" s="214">
        <v>82950</v>
      </c>
      <c r="J1798" s="213">
        <v>0.48</v>
      </c>
    </row>
    <row r="1799" spans="1:10" ht="14.25" customHeight="1" x14ac:dyDescent="0.3">
      <c r="A1799" s="212" t="s">
        <v>337</v>
      </c>
      <c r="B1799" s="211"/>
      <c r="C1799" s="211"/>
      <c r="D1799" s="211"/>
      <c r="E1799" s="210"/>
      <c r="F1799" s="209">
        <v>0</v>
      </c>
      <c r="G1799" s="212" t="s">
        <v>336</v>
      </c>
      <c r="H1799" s="211"/>
      <c r="I1799" s="210"/>
      <c r="J1799" s="209">
        <v>4.5199999999999996</v>
      </c>
    </row>
    <row r="1800" spans="1:10" ht="14.25" customHeight="1" x14ac:dyDescent="0.3">
      <c r="A1800" s="212" t="s">
        <v>335</v>
      </c>
      <c r="B1800" s="211"/>
      <c r="C1800" s="211"/>
      <c r="D1800" s="211"/>
      <c r="E1800" s="210"/>
      <c r="F1800" s="209">
        <v>0</v>
      </c>
      <c r="G1800" s="212" t="s">
        <v>334</v>
      </c>
      <c r="H1800" s="211"/>
      <c r="I1800" s="210"/>
      <c r="J1800" s="209">
        <v>1.02</v>
      </c>
    </row>
    <row r="1801" spans="1:10" ht="14.25" customHeight="1" x14ac:dyDescent="0.3">
      <c r="A1801" s="212" t="s">
        <v>333</v>
      </c>
      <c r="B1801" s="211"/>
      <c r="C1801" s="211"/>
      <c r="D1801" s="211"/>
      <c r="E1801" s="210"/>
      <c r="F1801" s="209">
        <v>0</v>
      </c>
      <c r="G1801" s="212" t="s">
        <v>332</v>
      </c>
      <c r="H1801" s="211"/>
      <c r="I1801" s="210"/>
      <c r="J1801" s="209">
        <v>5.54</v>
      </c>
    </row>
    <row r="1802" spans="1:10" ht="14.25" customHeight="1" x14ac:dyDescent="0.3">
      <c r="A1802" s="232" t="s">
        <v>342</v>
      </c>
      <c r="B1802" s="228" t="s">
        <v>341</v>
      </c>
      <c r="C1802" s="228" t="s">
        <v>863</v>
      </c>
      <c r="D1802" s="231" t="s">
        <v>862</v>
      </c>
      <c r="E1802" s="230"/>
      <c r="F1802" s="230"/>
      <c r="G1802" s="230"/>
      <c r="H1802" s="230"/>
      <c r="I1802" s="229"/>
      <c r="J1802" s="228" t="s">
        <v>338</v>
      </c>
    </row>
    <row r="1803" spans="1:10" ht="14.25" customHeight="1" x14ac:dyDescent="0.3">
      <c r="A1803" s="224" t="s">
        <v>54</v>
      </c>
      <c r="B1803" s="224" t="s">
        <v>55</v>
      </c>
      <c r="C1803" s="224" t="s">
        <v>9</v>
      </c>
      <c r="D1803" s="227" t="s">
        <v>10</v>
      </c>
      <c r="E1803" s="226"/>
      <c r="F1803" s="225"/>
      <c r="G1803" s="224" t="s">
        <v>353</v>
      </c>
      <c r="H1803" s="224" t="s">
        <v>352</v>
      </c>
      <c r="I1803" s="223" t="s">
        <v>351</v>
      </c>
      <c r="J1803" s="222" t="s">
        <v>56</v>
      </c>
    </row>
    <row r="1804" spans="1:10" ht="14.25" customHeight="1" x14ac:dyDescent="0.3">
      <c r="A1804" s="216" t="s">
        <v>412</v>
      </c>
      <c r="B1804" s="216" t="s">
        <v>341</v>
      </c>
      <c r="C1804" s="216" t="s">
        <v>868</v>
      </c>
      <c r="D1804" s="219" t="s">
        <v>867</v>
      </c>
      <c r="E1804" s="218"/>
      <c r="F1804" s="217"/>
      <c r="G1804" s="216" t="s">
        <v>338</v>
      </c>
      <c r="H1804" s="215">
        <v>1</v>
      </c>
      <c r="I1804" s="214">
        <v>20.95</v>
      </c>
      <c r="J1804" s="213">
        <v>20.95</v>
      </c>
    </row>
    <row r="1805" spans="1:10" ht="22.8" customHeight="1" x14ac:dyDescent="0.3">
      <c r="A1805" s="220" t="s">
        <v>342</v>
      </c>
      <c r="B1805" s="216" t="s">
        <v>341</v>
      </c>
      <c r="C1805" s="216" t="s">
        <v>870</v>
      </c>
      <c r="D1805" s="219" t="s">
        <v>869</v>
      </c>
      <c r="E1805" s="218"/>
      <c r="F1805" s="217"/>
      <c r="G1805" s="216" t="s">
        <v>338</v>
      </c>
      <c r="H1805" s="215">
        <v>1</v>
      </c>
      <c r="I1805" s="214">
        <v>0.12</v>
      </c>
      <c r="J1805" s="213">
        <v>0.12</v>
      </c>
    </row>
    <row r="1806" spans="1:10" ht="14.25" customHeight="1" x14ac:dyDescent="0.3">
      <c r="A1806" s="220" t="s">
        <v>342</v>
      </c>
      <c r="B1806" s="216" t="s">
        <v>341</v>
      </c>
      <c r="C1806" s="216" t="s">
        <v>871</v>
      </c>
      <c r="D1806" s="219" t="s">
        <v>538</v>
      </c>
      <c r="E1806" s="218"/>
      <c r="F1806" s="217"/>
      <c r="G1806" s="216" t="s">
        <v>338</v>
      </c>
      <c r="H1806" s="215">
        <v>1</v>
      </c>
      <c r="I1806" s="214">
        <v>6.72</v>
      </c>
      <c r="J1806" s="213">
        <v>6.72</v>
      </c>
    </row>
    <row r="1807" spans="1:10" ht="14.25" customHeight="1" x14ac:dyDescent="0.3">
      <c r="A1807" s="212" t="s">
        <v>337</v>
      </c>
      <c r="B1807" s="211"/>
      <c r="C1807" s="211"/>
      <c r="D1807" s="211"/>
      <c r="E1807" s="210"/>
      <c r="F1807" s="209">
        <v>9.9</v>
      </c>
      <c r="G1807" s="212" t="s">
        <v>336</v>
      </c>
      <c r="H1807" s="211"/>
      <c r="I1807" s="210"/>
      <c r="J1807" s="209">
        <v>27.79</v>
      </c>
    </row>
    <row r="1808" spans="1:10" ht="14.25" customHeight="1" x14ac:dyDescent="0.3">
      <c r="A1808" s="212" t="s">
        <v>335</v>
      </c>
      <c r="B1808" s="211"/>
      <c r="C1808" s="211"/>
      <c r="D1808" s="211"/>
      <c r="E1808" s="210"/>
      <c r="F1808" s="209">
        <v>11.05</v>
      </c>
      <c r="G1808" s="212" t="s">
        <v>334</v>
      </c>
      <c r="H1808" s="211"/>
      <c r="I1808" s="210"/>
      <c r="J1808" s="209">
        <v>6.24</v>
      </c>
    </row>
    <row r="1809" spans="1:10" ht="14.25" customHeight="1" x14ac:dyDescent="0.3">
      <c r="A1809" s="212" t="s">
        <v>333</v>
      </c>
      <c r="B1809" s="211"/>
      <c r="C1809" s="211"/>
      <c r="D1809" s="211"/>
      <c r="E1809" s="210"/>
      <c r="F1809" s="209">
        <v>27.79</v>
      </c>
      <c r="G1809" s="212" t="s">
        <v>332</v>
      </c>
      <c r="H1809" s="211"/>
      <c r="I1809" s="210"/>
      <c r="J1809" s="209">
        <v>34.03</v>
      </c>
    </row>
    <row r="1810" spans="1:10" ht="14.25" customHeight="1" x14ac:dyDescent="0.3">
      <c r="A1810" s="232" t="s">
        <v>342</v>
      </c>
      <c r="B1810" s="228" t="s">
        <v>341</v>
      </c>
      <c r="C1810" s="228" t="s">
        <v>871</v>
      </c>
      <c r="D1810" s="231" t="s">
        <v>538</v>
      </c>
      <c r="E1810" s="230"/>
      <c r="F1810" s="230"/>
      <c r="G1810" s="230"/>
      <c r="H1810" s="230"/>
      <c r="I1810" s="229"/>
      <c r="J1810" s="228" t="s">
        <v>338</v>
      </c>
    </row>
    <row r="1811" spans="1:10" ht="14.25" customHeight="1" x14ac:dyDescent="0.3">
      <c r="A1811" s="224" t="s">
        <v>54</v>
      </c>
      <c r="B1811" s="224" t="s">
        <v>55</v>
      </c>
      <c r="C1811" s="224" t="s">
        <v>9</v>
      </c>
      <c r="D1811" s="227" t="s">
        <v>10</v>
      </c>
      <c r="E1811" s="226"/>
      <c r="F1811" s="225"/>
      <c r="G1811" s="224" t="s">
        <v>353</v>
      </c>
      <c r="H1811" s="224" t="s">
        <v>352</v>
      </c>
      <c r="I1811" s="223" t="s">
        <v>351</v>
      </c>
      <c r="J1811" s="222" t="s">
        <v>56</v>
      </c>
    </row>
    <row r="1812" spans="1:10" ht="14.25" customHeight="1" x14ac:dyDescent="0.3">
      <c r="A1812" s="216" t="s">
        <v>346</v>
      </c>
      <c r="B1812" s="216" t="s">
        <v>341</v>
      </c>
      <c r="C1812" s="216" t="s">
        <v>537</v>
      </c>
      <c r="D1812" s="219" t="s">
        <v>425</v>
      </c>
      <c r="E1812" s="218"/>
      <c r="F1812" s="217"/>
      <c r="G1812" s="216" t="s">
        <v>338</v>
      </c>
      <c r="H1812" s="215">
        <v>1</v>
      </c>
      <c r="I1812" s="214">
        <v>3.47</v>
      </c>
      <c r="J1812" s="213">
        <v>3.47</v>
      </c>
    </row>
    <row r="1813" spans="1:10" ht="14.25" customHeight="1" x14ac:dyDescent="0.3">
      <c r="A1813" s="216" t="s">
        <v>346</v>
      </c>
      <c r="B1813" s="216" t="s">
        <v>341</v>
      </c>
      <c r="C1813" s="216" t="s">
        <v>536</v>
      </c>
      <c r="D1813" s="219" t="s">
        <v>423</v>
      </c>
      <c r="E1813" s="218"/>
      <c r="F1813" s="217"/>
      <c r="G1813" s="216" t="s">
        <v>338</v>
      </c>
      <c r="H1813" s="215">
        <v>1</v>
      </c>
      <c r="I1813" s="214">
        <v>1</v>
      </c>
      <c r="J1813" s="213">
        <v>1</v>
      </c>
    </row>
    <row r="1814" spans="1:10" ht="14.25" customHeight="1" x14ac:dyDescent="0.3">
      <c r="A1814" s="216" t="s">
        <v>346</v>
      </c>
      <c r="B1814" s="216" t="s">
        <v>341</v>
      </c>
      <c r="C1814" s="216" t="s">
        <v>535</v>
      </c>
      <c r="D1814" s="219" t="s">
        <v>534</v>
      </c>
      <c r="E1814" s="218"/>
      <c r="F1814" s="217"/>
      <c r="G1814" s="216" t="s">
        <v>338</v>
      </c>
      <c r="H1814" s="215">
        <v>1</v>
      </c>
      <c r="I1814" s="214">
        <v>1.34</v>
      </c>
      <c r="J1814" s="213">
        <v>1.34</v>
      </c>
    </row>
    <row r="1815" spans="1:10" ht="14.25" customHeight="1" x14ac:dyDescent="0.3">
      <c r="A1815" s="216" t="s">
        <v>346</v>
      </c>
      <c r="B1815" s="216" t="s">
        <v>341</v>
      </c>
      <c r="C1815" s="216" t="s">
        <v>533</v>
      </c>
      <c r="D1815" s="219" t="s">
        <v>532</v>
      </c>
      <c r="E1815" s="218"/>
      <c r="F1815" s="217"/>
      <c r="G1815" s="216" t="s">
        <v>338</v>
      </c>
      <c r="H1815" s="215">
        <v>1</v>
      </c>
      <c r="I1815" s="214">
        <v>0.04</v>
      </c>
      <c r="J1815" s="213">
        <v>0.04</v>
      </c>
    </row>
    <row r="1816" spans="1:10" ht="22.8" customHeight="1" x14ac:dyDescent="0.3">
      <c r="A1816" s="216" t="s">
        <v>346</v>
      </c>
      <c r="B1816" s="216" t="s">
        <v>341</v>
      </c>
      <c r="C1816" s="216" t="s">
        <v>637</v>
      </c>
      <c r="D1816" s="219" t="s">
        <v>636</v>
      </c>
      <c r="E1816" s="218"/>
      <c r="F1816" s="217"/>
      <c r="G1816" s="216" t="s">
        <v>338</v>
      </c>
      <c r="H1816" s="215">
        <v>1</v>
      </c>
      <c r="I1816" s="214">
        <v>0.86</v>
      </c>
      <c r="J1816" s="213">
        <v>0.86</v>
      </c>
    </row>
    <row r="1817" spans="1:10" ht="22.8" customHeight="1" x14ac:dyDescent="0.3">
      <c r="A1817" s="216" t="s">
        <v>346</v>
      </c>
      <c r="B1817" s="216" t="s">
        <v>341</v>
      </c>
      <c r="C1817" s="216" t="s">
        <v>635</v>
      </c>
      <c r="D1817" s="219" t="s">
        <v>634</v>
      </c>
      <c r="E1817" s="218"/>
      <c r="F1817" s="217"/>
      <c r="G1817" s="216" t="s">
        <v>338</v>
      </c>
      <c r="H1817" s="215">
        <v>1</v>
      </c>
      <c r="I1817" s="214">
        <v>0.01</v>
      </c>
      <c r="J1817" s="213">
        <v>0.01</v>
      </c>
    </row>
    <row r="1818" spans="1:10" ht="14.25" customHeight="1" x14ac:dyDescent="0.3">
      <c r="A1818" s="212" t="s">
        <v>337</v>
      </c>
      <c r="B1818" s="211"/>
      <c r="C1818" s="211"/>
      <c r="D1818" s="211"/>
      <c r="E1818" s="210"/>
      <c r="F1818" s="209">
        <v>0</v>
      </c>
      <c r="G1818" s="212" t="s">
        <v>336</v>
      </c>
      <c r="H1818" s="211"/>
      <c r="I1818" s="210"/>
      <c r="J1818" s="209">
        <v>6.72</v>
      </c>
    </row>
    <row r="1819" spans="1:10" ht="14.25" customHeight="1" x14ac:dyDescent="0.3">
      <c r="A1819" s="212" t="s">
        <v>335</v>
      </c>
      <c r="B1819" s="211"/>
      <c r="C1819" s="211"/>
      <c r="D1819" s="211"/>
      <c r="E1819" s="210"/>
      <c r="F1819" s="209">
        <v>0</v>
      </c>
      <c r="G1819" s="212" t="s">
        <v>334</v>
      </c>
      <c r="H1819" s="211"/>
      <c r="I1819" s="210"/>
      <c r="J1819" s="209">
        <v>1.51</v>
      </c>
    </row>
    <row r="1820" spans="1:10" ht="14.25" customHeight="1" x14ac:dyDescent="0.3">
      <c r="A1820" s="212" t="s">
        <v>333</v>
      </c>
      <c r="B1820" s="211"/>
      <c r="C1820" s="211"/>
      <c r="D1820" s="211"/>
      <c r="E1820" s="210"/>
      <c r="F1820" s="209">
        <v>0</v>
      </c>
      <c r="G1820" s="212" t="s">
        <v>332</v>
      </c>
      <c r="H1820" s="211"/>
      <c r="I1820" s="210"/>
      <c r="J1820" s="209">
        <v>8.23</v>
      </c>
    </row>
    <row r="1821" spans="1:10" ht="14.25" customHeight="1" x14ac:dyDescent="0.3">
      <c r="A1821" s="232" t="s">
        <v>342</v>
      </c>
      <c r="B1821" s="228" t="s">
        <v>341</v>
      </c>
      <c r="C1821" s="228" t="s">
        <v>870</v>
      </c>
      <c r="D1821" s="231" t="s">
        <v>869</v>
      </c>
      <c r="E1821" s="230"/>
      <c r="F1821" s="230"/>
      <c r="G1821" s="230"/>
      <c r="H1821" s="230"/>
      <c r="I1821" s="229"/>
      <c r="J1821" s="228" t="s">
        <v>338</v>
      </c>
    </row>
    <row r="1822" spans="1:10" ht="14.25" customHeight="1" x14ac:dyDescent="0.3">
      <c r="A1822" s="224" t="s">
        <v>54</v>
      </c>
      <c r="B1822" s="224" t="s">
        <v>55</v>
      </c>
      <c r="C1822" s="224" t="s">
        <v>9</v>
      </c>
      <c r="D1822" s="227" t="s">
        <v>10</v>
      </c>
      <c r="E1822" s="226"/>
      <c r="F1822" s="225"/>
      <c r="G1822" s="224" t="s">
        <v>353</v>
      </c>
      <c r="H1822" s="224" t="s">
        <v>352</v>
      </c>
      <c r="I1822" s="223" t="s">
        <v>351</v>
      </c>
      <c r="J1822" s="222" t="s">
        <v>56</v>
      </c>
    </row>
    <row r="1823" spans="1:10" ht="14.25" customHeight="1" x14ac:dyDescent="0.3">
      <c r="A1823" s="216" t="s">
        <v>412</v>
      </c>
      <c r="B1823" s="216" t="s">
        <v>341</v>
      </c>
      <c r="C1823" s="216" t="s">
        <v>868</v>
      </c>
      <c r="D1823" s="219" t="s">
        <v>867</v>
      </c>
      <c r="E1823" s="218"/>
      <c r="F1823" s="217"/>
      <c r="G1823" s="216" t="s">
        <v>338</v>
      </c>
      <c r="H1823" s="215">
        <v>5.8599999999999998E-3</v>
      </c>
      <c r="I1823" s="214">
        <v>20.95</v>
      </c>
      <c r="J1823" s="213">
        <v>0.12</v>
      </c>
    </row>
    <row r="1824" spans="1:10" ht="14.25" customHeight="1" x14ac:dyDescent="0.3">
      <c r="A1824" s="212" t="s">
        <v>337</v>
      </c>
      <c r="B1824" s="211"/>
      <c r="C1824" s="211"/>
      <c r="D1824" s="211"/>
      <c r="E1824" s="210"/>
      <c r="F1824" s="209">
        <v>0.06</v>
      </c>
      <c r="G1824" s="212" t="s">
        <v>336</v>
      </c>
      <c r="H1824" s="211"/>
      <c r="I1824" s="210"/>
      <c r="J1824" s="209">
        <v>0.12</v>
      </c>
    </row>
    <row r="1825" spans="1:10" ht="14.25" customHeight="1" x14ac:dyDescent="0.3">
      <c r="A1825" s="212" t="s">
        <v>335</v>
      </c>
      <c r="B1825" s="211"/>
      <c r="C1825" s="211"/>
      <c r="D1825" s="211"/>
      <c r="E1825" s="210"/>
      <c r="F1825" s="209">
        <v>0.06</v>
      </c>
      <c r="G1825" s="212" t="s">
        <v>334</v>
      </c>
      <c r="H1825" s="211"/>
      <c r="I1825" s="210"/>
      <c r="J1825" s="209">
        <v>0.03</v>
      </c>
    </row>
    <row r="1826" spans="1:10" ht="14.25" customHeight="1" x14ac:dyDescent="0.3">
      <c r="A1826" s="212" t="s">
        <v>333</v>
      </c>
      <c r="B1826" s="211"/>
      <c r="C1826" s="211"/>
      <c r="D1826" s="211"/>
      <c r="E1826" s="210"/>
      <c r="F1826" s="209">
        <v>0.12</v>
      </c>
      <c r="G1826" s="212" t="s">
        <v>332</v>
      </c>
      <c r="H1826" s="211"/>
      <c r="I1826" s="210"/>
      <c r="J1826" s="209">
        <v>0.15</v>
      </c>
    </row>
    <row r="1827" spans="1:10" ht="22.8" customHeight="1" x14ac:dyDescent="0.3">
      <c r="A1827" s="232" t="s">
        <v>342</v>
      </c>
      <c r="B1827" s="228" t="s">
        <v>341</v>
      </c>
      <c r="C1827" s="228" t="s">
        <v>866</v>
      </c>
      <c r="D1827" s="231" t="s">
        <v>865</v>
      </c>
      <c r="E1827" s="230"/>
      <c r="F1827" s="230"/>
      <c r="G1827" s="230"/>
      <c r="H1827" s="230"/>
      <c r="I1827" s="229"/>
      <c r="J1827" s="228" t="s">
        <v>442</v>
      </c>
    </row>
    <row r="1828" spans="1:10" ht="14.25" customHeight="1" x14ac:dyDescent="0.3">
      <c r="A1828" s="224" t="s">
        <v>54</v>
      </c>
      <c r="B1828" s="224" t="s">
        <v>55</v>
      </c>
      <c r="C1828" s="224" t="s">
        <v>9</v>
      </c>
      <c r="D1828" s="227" t="s">
        <v>10</v>
      </c>
      <c r="E1828" s="226"/>
      <c r="F1828" s="225"/>
      <c r="G1828" s="224" t="s">
        <v>353</v>
      </c>
      <c r="H1828" s="224" t="s">
        <v>352</v>
      </c>
      <c r="I1828" s="223" t="s">
        <v>351</v>
      </c>
      <c r="J1828" s="222" t="s">
        <v>56</v>
      </c>
    </row>
    <row r="1829" spans="1:10" ht="32.700000000000003" customHeight="1" x14ac:dyDescent="0.3">
      <c r="A1829" s="220" t="s">
        <v>342</v>
      </c>
      <c r="B1829" s="216" t="s">
        <v>341</v>
      </c>
      <c r="C1829" s="216" t="s">
        <v>855</v>
      </c>
      <c r="D1829" s="219" t="s">
        <v>854</v>
      </c>
      <c r="E1829" s="218"/>
      <c r="F1829" s="217"/>
      <c r="G1829" s="216" t="s">
        <v>338</v>
      </c>
      <c r="H1829" s="215">
        <v>1</v>
      </c>
      <c r="I1829" s="214">
        <v>195.85</v>
      </c>
      <c r="J1829" s="213">
        <v>195.85</v>
      </c>
    </row>
    <row r="1830" spans="1:10" ht="0.45" customHeight="1" x14ac:dyDescent="0.3"/>
    <row r="1831" spans="1:10" ht="11.25" customHeight="1" x14ac:dyDescent="0.3">
      <c r="A1831" s="208" t="s">
        <v>331</v>
      </c>
      <c r="B1831" s="208"/>
      <c r="C1831" s="208"/>
      <c r="D1831" s="208"/>
      <c r="E1831" s="208"/>
      <c r="F1831" s="208"/>
      <c r="G1831" s="208"/>
      <c r="H1831" s="208"/>
      <c r="I1831" s="208"/>
      <c r="J1831" s="208"/>
    </row>
    <row r="1832" spans="1:10" ht="11.25" customHeight="1" x14ac:dyDescent="0.3">
      <c r="A1832" s="208" t="s">
        <v>330</v>
      </c>
      <c r="B1832" s="208"/>
      <c r="C1832" s="208"/>
      <c r="D1832" s="208"/>
      <c r="E1832" s="208"/>
      <c r="F1832" s="208"/>
      <c r="G1832" s="208"/>
      <c r="H1832" s="208"/>
      <c r="I1832" s="208"/>
      <c r="J1832" s="208"/>
    </row>
    <row r="1833" spans="1:10" ht="11.25" customHeight="1" x14ac:dyDescent="0.3">
      <c r="A1833" s="208" t="s">
        <v>329</v>
      </c>
      <c r="B1833" s="208"/>
      <c r="C1833" s="208"/>
      <c r="D1833" s="208"/>
      <c r="E1833" s="208"/>
      <c r="F1833" s="208"/>
      <c r="G1833" s="208"/>
      <c r="H1833" s="208"/>
      <c r="I1833" s="208"/>
      <c r="J1833" s="208"/>
    </row>
    <row r="1834" spans="1:10" ht="70.95" customHeight="1" x14ac:dyDescent="0.3"/>
    <row r="1835" spans="1:10" ht="14.25" customHeight="1" x14ac:dyDescent="0.3">
      <c r="A1835" s="256" t="s">
        <v>395</v>
      </c>
      <c r="B1835" s="255"/>
      <c r="C1835" s="255"/>
      <c r="D1835" s="255"/>
      <c r="E1835" s="255"/>
      <c r="F1835" s="255"/>
      <c r="G1835" s="255"/>
      <c r="H1835" s="255"/>
      <c r="I1835" s="255"/>
      <c r="J1835" s="254"/>
    </row>
    <row r="1836" spans="1:10" ht="14.25" customHeight="1" x14ac:dyDescent="0.3">
      <c r="A1836" s="253" t="s">
        <v>394</v>
      </c>
      <c r="B1836" s="251" t="s">
        <v>57</v>
      </c>
      <c r="C1836" s="250"/>
      <c r="D1836" s="250"/>
      <c r="E1836" s="250"/>
      <c r="F1836" s="250"/>
      <c r="G1836" s="250"/>
      <c r="H1836" s="249"/>
      <c r="I1836" s="233" t="s">
        <v>393</v>
      </c>
      <c r="J1836" s="216" t="s">
        <v>864</v>
      </c>
    </row>
    <row r="1837" spans="1:10" ht="14.25" customHeight="1" x14ac:dyDescent="0.3">
      <c r="A1837" s="253" t="s">
        <v>61</v>
      </c>
      <c r="B1837" s="251" t="s">
        <v>65</v>
      </c>
      <c r="C1837" s="250"/>
      <c r="D1837" s="250"/>
      <c r="E1837" s="250"/>
      <c r="F1837" s="250"/>
      <c r="G1837" s="250"/>
      <c r="H1837" s="249"/>
      <c r="I1837" s="233" t="s">
        <v>391</v>
      </c>
      <c r="J1837" s="216" t="s">
        <v>390</v>
      </c>
    </row>
    <row r="1838" spans="1:10" ht="14.25" customHeight="1" x14ac:dyDescent="0.3">
      <c r="A1838" s="252" t="s">
        <v>389</v>
      </c>
      <c r="B1838" s="251" t="s">
        <v>209</v>
      </c>
      <c r="C1838" s="250"/>
      <c r="D1838" s="250"/>
      <c r="E1838" s="250"/>
      <c r="F1838" s="250"/>
      <c r="G1838" s="250"/>
      <c r="H1838" s="249"/>
      <c r="I1838" s="240" t="s">
        <v>388</v>
      </c>
      <c r="J1838" s="239"/>
    </row>
    <row r="1839" spans="1:10" ht="14.25" customHeight="1" x14ac:dyDescent="0.3">
      <c r="A1839" s="248" t="s">
        <v>387</v>
      </c>
      <c r="B1839" s="247" t="s">
        <v>386</v>
      </c>
      <c r="C1839" s="246"/>
      <c r="D1839" s="246"/>
      <c r="E1839" s="246"/>
      <c r="F1839" s="246"/>
      <c r="G1839" s="246"/>
      <c r="H1839" s="245"/>
      <c r="I1839" s="233" t="s">
        <v>385</v>
      </c>
      <c r="J1839" s="216" t="s">
        <v>384</v>
      </c>
    </row>
    <row r="1840" spans="1:10" ht="14.25" customHeight="1" x14ac:dyDescent="0.3">
      <c r="A1840" s="238"/>
      <c r="B1840" s="243"/>
      <c r="C1840" s="242"/>
      <c r="D1840" s="242"/>
      <c r="E1840" s="242"/>
      <c r="F1840" s="242"/>
      <c r="G1840" s="242"/>
      <c r="H1840" s="241"/>
      <c r="I1840" s="244" t="s">
        <v>383</v>
      </c>
      <c r="J1840" s="216" t="s">
        <v>382</v>
      </c>
    </row>
    <row r="1841" spans="1:10" ht="14.25" customHeight="1" x14ac:dyDescent="0.3">
      <c r="A1841" s="238"/>
      <c r="B1841" s="243"/>
      <c r="C1841" s="242"/>
      <c r="D1841" s="242"/>
      <c r="E1841" s="242"/>
      <c r="F1841" s="242"/>
      <c r="G1841" s="242"/>
      <c r="H1841" s="241"/>
      <c r="I1841" s="240" t="s">
        <v>7</v>
      </c>
      <c r="J1841" s="239"/>
    </row>
    <row r="1842" spans="1:10" ht="14.25" customHeight="1" x14ac:dyDescent="0.3">
      <c r="A1842" s="238"/>
      <c r="B1842" s="237"/>
      <c r="C1842" s="236"/>
      <c r="D1842" s="236"/>
      <c r="E1842" s="236"/>
      <c r="F1842" s="236"/>
      <c r="G1842" s="236"/>
      <c r="H1842" s="235"/>
      <c r="I1842" s="233" t="s">
        <v>381</v>
      </c>
      <c r="J1842" s="216" t="s">
        <v>380</v>
      </c>
    </row>
    <row r="1843" spans="1:10" ht="14.25" customHeight="1" x14ac:dyDescent="0.3">
      <c r="A1843" s="234"/>
      <c r="B1843" s="219" t="s">
        <v>378</v>
      </c>
      <c r="C1843" s="218"/>
      <c r="D1843" s="217"/>
      <c r="E1843" s="219" t="s">
        <v>320</v>
      </c>
      <c r="F1843" s="218"/>
      <c r="G1843" s="218"/>
      <c r="H1843" s="217"/>
      <c r="I1843" s="233" t="s">
        <v>379</v>
      </c>
      <c r="J1843" s="216" t="s">
        <v>378</v>
      </c>
    </row>
    <row r="1844" spans="1:10" ht="14.25" customHeight="1" x14ac:dyDescent="0.3">
      <c r="A1844" s="233" t="s">
        <v>377</v>
      </c>
      <c r="B1844" s="219" t="s">
        <v>376</v>
      </c>
      <c r="C1844" s="218"/>
      <c r="D1844" s="218"/>
      <c r="E1844" s="218"/>
      <c r="F1844" s="218"/>
      <c r="G1844" s="218"/>
      <c r="H1844" s="218"/>
      <c r="I1844" s="218"/>
      <c r="J1844" s="217"/>
    </row>
    <row r="1845" spans="1:10" ht="32.700000000000003" customHeight="1" x14ac:dyDescent="0.3">
      <c r="A1845" s="220" t="s">
        <v>342</v>
      </c>
      <c r="B1845" s="216" t="s">
        <v>341</v>
      </c>
      <c r="C1845" s="216" t="s">
        <v>853</v>
      </c>
      <c r="D1845" s="219" t="s">
        <v>852</v>
      </c>
      <c r="E1845" s="218"/>
      <c r="F1845" s="217"/>
      <c r="G1845" s="216" t="s">
        <v>338</v>
      </c>
      <c r="H1845" s="215">
        <v>1</v>
      </c>
      <c r="I1845" s="214">
        <v>51.25</v>
      </c>
      <c r="J1845" s="213">
        <v>51.25</v>
      </c>
    </row>
    <row r="1846" spans="1:10" ht="14.25" customHeight="1" x14ac:dyDescent="0.3">
      <c r="A1846" s="220" t="s">
        <v>342</v>
      </c>
      <c r="B1846" s="216" t="s">
        <v>341</v>
      </c>
      <c r="C1846" s="216" t="s">
        <v>863</v>
      </c>
      <c r="D1846" s="219" t="s">
        <v>862</v>
      </c>
      <c r="E1846" s="218"/>
      <c r="F1846" s="217"/>
      <c r="G1846" s="216" t="s">
        <v>338</v>
      </c>
      <c r="H1846" s="215">
        <v>1</v>
      </c>
      <c r="I1846" s="214">
        <v>27.79</v>
      </c>
      <c r="J1846" s="213">
        <v>27.79</v>
      </c>
    </row>
    <row r="1847" spans="1:10" ht="32.700000000000003" customHeight="1" x14ac:dyDescent="0.3">
      <c r="A1847" s="220" t="s">
        <v>342</v>
      </c>
      <c r="B1847" s="216" t="s">
        <v>341</v>
      </c>
      <c r="C1847" s="216" t="s">
        <v>861</v>
      </c>
      <c r="D1847" s="219" t="s">
        <v>860</v>
      </c>
      <c r="E1847" s="218"/>
      <c r="F1847" s="217"/>
      <c r="G1847" s="216" t="s">
        <v>338</v>
      </c>
      <c r="H1847" s="215">
        <v>1</v>
      </c>
      <c r="I1847" s="214">
        <v>28.86</v>
      </c>
      <c r="J1847" s="213">
        <v>28.86</v>
      </c>
    </row>
    <row r="1848" spans="1:10" ht="32.700000000000003" customHeight="1" x14ac:dyDescent="0.3">
      <c r="A1848" s="220" t="s">
        <v>342</v>
      </c>
      <c r="B1848" s="216" t="s">
        <v>341</v>
      </c>
      <c r="C1848" s="216" t="s">
        <v>859</v>
      </c>
      <c r="D1848" s="219" t="s">
        <v>858</v>
      </c>
      <c r="E1848" s="218"/>
      <c r="F1848" s="217"/>
      <c r="G1848" s="216" t="s">
        <v>338</v>
      </c>
      <c r="H1848" s="215">
        <v>1</v>
      </c>
      <c r="I1848" s="214">
        <v>11.18</v>
      </c>
      <c r="J1848" s="213">
        <v>11.18</v>
      </c>
    </row>
    <row r="1849" spans="1:10" ht="32.700000000000003" customHeight="1" x14ac:dyDescent="0.3">
      <c r="A1849" s="220" t="s">
        <v>342</v>
      </c>
      <c r="B1849" s="216" t="s">
        <v>341</v>
      </c>
      <c r="C1849" s="216" t="s">
        <v>857</v>
      </c>
      <c r="D1849" s="219" t="s">
        <v>856</v>
      </c>
      <c r="E1849" s="218"/>
      <c r="F1849" s="217"/>
      <c r="G1849" s="216" t="s">
        <v>338</v>
      </c>
      <c r="H1849" s="215">
        <v>1</v>
      </c>
      <c r="I1849" s="214">
        <v>4.5199999999999996</v>
      </c>
      <c r="J1849" s="213">
        <v>4.5199999999999996</v>
      </c>
    </row>
    <row r="1850" spans="1:10" ht="14.25" customHeight="1" x14ac:dyDescent="0.3">
      <c r="A1850" s="212" t="s">
        <v>337</v>
      </c>
      <c r="B1850" s="211"/>
      <c r="C1850" s="211"/>
      <c r="D1850" s="211"/>
      <c r="E1850" s="210"/>
      <c r="F1850" s="209">
        <v>9.9</v>
      </c>
      <c r="G1850" s="212" t="s">
        <v>336</v>
      </c>
      <c r="H1850" s="211"/>
      <c r="I1850" s="210"/>
      <c r="J1850" s="209">
        <v>319.45</v>
      </c>
    </row>
    <row r="1851" spans="1:10" ht="14.25" customHeight="1" x14ac:dyDescent="0.3">
      <c r="A1851" s="212" t="s">
        <v>335</v>
      </c>
      <c r="B1851" s="211"/>
      <c r="C1851" s="211"/>
      <c r="D1851" s="211"/>
      <c r="E1851" s="210"/>
      <c r="F1851" s="209">
        <v>11.05</v>
      </c>
      <c r="G1851" s="212" t="s">
        <v>334</v>
      </c>
      <c r="H1851" s="211"/>
      <c r="I1851" s="210"/>
      <c r="J1851" s="209">
        <v>71.78</v>
      </c>
    </row>
    <row r="1852" spans="1:10" ht="14.25" customHeight="1" x14ac:dyDescent="0.3">
      <c r="A1852" s="212" t="s">
        <v>333</v>
      </c>
      <c r="B1852" s="211"/>
      <c r="C1852" s="211"/>
      <c r="D1852" s="211"/>
      <c r="E1852" s="210"/>
      <c r="F1852" s="209">
        <v>27.79</v>
      </c>
      <c r="G1852" s="212" t="s">
        <v>332</v>
      </c>
      <c r="H1852" s="211"/>
      <c r="I1852" s="210"/>
      <c r="J1852" s="209">
        <v>391.23</v>
      </c>
    </row>
    <row r="1853" spans="1:10" ht="22.8" customHeight="1" x14ac:dyDescent="0.3">
      <c r="A1853" s="232" t="s">
        <v>342</v>
      </c>
      <c r="B1853" s="228" t="s">
        <v>341</v>
      </c>
      <c r="C1853" s="228" t="s">
        <v>855</v>
      </c>
      <c r="D1853" s="231" t="s">
        <v>854</v>
      </c>
      <c r="E1853" s="230"/>
      <c r="F1853" s="230"/>
      <c r="G1853" s="230"/>
      <c r="H1853" s="230"/>
      <c r="I1853" s="229"/>
      <c r="J1853" s="228" t="s">
        <v>338</v>
      </c>
    </row>
    <row r="1854" spans="1:10" ht="14.25" customHeight="1" x14ac:dyDescent="0.3">
      <c r="A1854" s="224" t="s">
        <v>54</v>
      </c>
      <c r="B1854" s="224" t="s">
        <v>55</v>
      </c>
      <c r="C1854" s="224" t="s">
        <v>9</v>
      </c>
      <c r="D1854" s="227" t="s">
        <v>10</v>
      </c>
      <c r="E1854" s="226"/>
      <c r="F1854" s="225"/>
      <c r="G1854" s="224" t="s">
        <v>353</v>
      </c>
      <c r="H1854" s="224" t="s">
        <v>352</v>
      </c>
      <c r="I1854" s="223" t="s">
        <v>351</v>
      </c>
      <c r="J1854" s="222" t="s">
        <v>56</v>
      </c>
    </row>
    <row r="1855" spans="1:10" ht="14.25" customHeight="1" x14ac:dyDescent="0.3">
      <c r="A1855" s="216" t="s">
        <v>346</v>
      </c>
      <c r="B1855" s="216" t="s">
        <v>341</v>
      </c>
      <c r="C1855" s="216" t="s">
        <v>642</v>
      </c>
      <c r="D1855" s="219" t="s">
        <v>641</v>
      </c>
      <c r="E1855" s="218"/>
      <c r="F1855" s="217"/>
      <c r="G1855" s="216" t="s">
        <v>489</v>
      </c>
      <c r="H1855" s="215">
        <v>32.159999999999997</v>
      </c>
      <c r="I1855" s="214">
        <v>6.09</v>
      </c>
      <c r="J1855" s="213">
        <v>195.85</v>
      </c>
    </row>
    <row r="1856" spans="1:10" ht="14.25" customHeight="1" x14ac:dyDescent="0.3">
      <c r="A1856" s="212" t="s">
        <v>337</v>
      </c>
      <c r="B1856" s="211"/>
      <c r="C1856" s="211"/>
      <c r="D1856" s="211"/>
      <c r="E1856" s="210"/>
      <c r="F1856" s="209">
        <v>0</v>
      </c>
      <c r="G1856" s="212" t="s">
        <v>336</v>
      </c>
      <c r="H1856" s="211"/>
      <c r="I1856" s="210"/>
      <c r="J1856" s="209">
        <v>195.85</v>
      </c>
    </row>
    <row r="1857" spans="1:10" ht="14.25" customHeight="1" x14ac:dyDescent="0.3">
      <c r="A1857" s="212" t="s">
        <v>335</v>
      </c>
      <c r="B1857" s="211"/>
      <c r="C1857" s="211"/>
      <c r="D1857" s="211"/>
      <c r="E1857" s="210"/>
      <c r="F1857" s="209">
        <v>0</v>
      </c>
      <c r="G1857" s="212" t="s">
        <v>334</v>
      </c>
      <c r="H1857" s="211"/>
      <c r="I1857" s="210"/>
      <c r="J1857" s="209">
        <v>44.01</v>
      </c>
    </row>
    <row r="1858" spans="1:10" ht="14.25" customHeight="1" x14ac:dyDescent="0.3">
      <c r="A1858" s="212" t="s">
        <v>333</v>
      </c>
      <c r="B1858" s="211"/>
      <c r="C1858" s="211"/>
      <c r="D1858" s="211"/>
      <c r="E1858" s="210"/>
      <c r="F1858" s="209">
        <v>0</v>
      </c>
      <c r="G1858" s="212" t="s">
        <v>332</v>
      </c>
      <c r="H1858" s="211"/>
      <c r="I1858" s="210"/>
      <c r="J1858" s="209">
        <v>239.86</v>
      </c>
    </row>
    <row r="1859" spans="1:10" ht="22.8" customHeight="1" x14ac:dyDescent="0.3">
      <c r="A1859" s="232" t="s">
        <v>342</v>
      </c>
      <c r="B1859" s="228" t="s">
        <v>341</v>
      </c>
      <c r="C1859" s="228" t="s">
        <v>853</v>
      </c>
      <c r="D1859" s="231" t="s">
        <v>852</v>
      </c>
      <c r="E1859" s="230"/>
      <c r="F1859" s="230"/>
      <c r="G1859" s="230"/>
      <c r="H1859" s="230"/>
      <c r="I1859" s="229"/>
      <c r="J1859" s="228" t="s">
        <v>338</v>
      </c>
    </row>
    <row r="1860" spans="1:10" ht="14.25" customHeight="1" x14ac:dyDescent="0.3">
      <c r="A1860" s="224" t="s">
        <v>54</v>
      </c>
      <c r="B1860" s="224" t="s">
        <v>55</v>
      </c>
      <c r="C1860" s="224" t="s">
        <v>9</v>
      </c>
      <c r="D1860" s="227" t="s">
        <v>10</v>
      </c>
      <c r="E1860" s="226"/>
      <c r="F1860" s="225"/>
      <c r="G1860" s="224" t="s">
        <v>353</v>
      </c>
      <c r="H1860" s="224" t="s">
        <v>352</v>
      </c>
      <c r="I1860" s="223" t="s">
        <v>351</v>
      </c>
      <c r="J1860" s="222" t="s">
        <v>56</v>
      </c>
    </row>
    <row r="1861" spans="1:10" ht="32.700000000000003" customHeight="1" x14ac:dyDescent="0.3">
      <c r="A1861" s="216" t="s">
        <v>362</v>
      </c>
      <c r="B1861" s="216" t="s">
        <v>341</v>
      </c>
      <c r="C1861" s="216" t="s">
        <v>851</v>
      </c>
      <c r="D1861" s="219" t="s">
        <v>850</v>
      </c>
      <c r="E1861" s="218"/>
      <c r="F1861" s="217"/>
      <c r="G1861" s="216" t="s">
        <v>0</v>
      </c>
      <c r="H1861" s="215">
        <v>6.4300000000000004E-5</v>
      </c>
      <c r="I1861" s="214">
        <v>708162.14</v>
      </c>
      <c r="J1861" s="213">
        <v>45.53</v>
      </c>
    </row>
    <row r="1862" spans="1:10" ht="32.700000000000003" customHeight="1" x14ac:dyDescent="0.3">
      <c r="A1862" s="216" t="s">
        <v>362</v>
      </c>
      <c r="B1862" s="216" t="s">
        <v>341</v>
      </c>
      <c r="C1862" s="216" t="s">
        <v>849</v>
      </c>
      <c r="D1862" s="219" t="s">
        <v>848</v>
      </c>
      <c r="E1862" s="218"/>
      <c r="F1862" s="217"/>
      <c r="G1862" s="216" t="s">
        <v>0</v>
      </c>
      <c r="H1862" s="215">
        <v>6.8899999999999994E-5</v>
      </c>
      <c r="I1862" s="214">
        <v>82950</v>
      </c>
      <c r="J1862" s="213">
        <v>5.72</v>
      </c>
    </row>
    <row r="1863" spans="1:10" ht="14.25" customHeight="1" x14ac:dyDescent="0.3">
      <c r="A1863" s="212" t="s">
        <v>337</v>
      </c>
      <c r="B1863" s="211"/>
      <c r="C1863" s="211"/>
      <c r="D1863" s="211"/>
      <c r="E1863" s="210"/>
      <c r="F1863" s="209">
        <v>0</v>
      </c>
      <c r="G1863" s="212" t="s">
        <v>336</v>
      </c>
      <c r="H1863" s="211"/>
      <c r="I1863" s="210"/>
      <c r="J1863" s="209">
        <v>51.25</v>
      </c>
    </row>
    <row r="1864" spans="1:10" ht="14.25" customHeight="1" x14ac:dyDescent="0.3">
      <c r="A1864" s="212" t="s">
        <v>335</v>
      </c>
      <c r="B1864" s="211"/>
      <c r="C1864" s="211"/>
      <c r="D1864" s="211"/>
      <c r="E1864" s="210"/>
      <c r="F1864" s="209">
        <v>0</v>
      </c>
      <c r="G1864" s="212" t="s">
        <v>334</v>
      </c>
      <c r="H1864" s="211"/>
      <c r="I1864" s="210"/>
      <c r="J1864" s="209">
        <v>11.52</v>
      </c>
    </row>
    <row r="1865" spans="1:10" ht="14.25" customHeight="1" x14ac:dyDescent="0.3">
      <c r="A1865" s="212" t="s">
        <v>333</v>
      </c>
      <c r="B1865" s="211"/>
      <c r="C1865" s="211"/>
      <c r="D1865" s="211"/>
      <c r="E1865" s="210"/>
      <c r="F1865" s="209">
        <v>0</v>
      </c>
      <c r="G1865" s="212" t="s">
        <v>332</v>
      </c>
      <c r="H1865" s="211"/>
      <c r="I1865" s="210"/>
      <c r="J1865" s="209">
        <v>62.77</v>
      </c>
    </row>
    <row r="1866" spans="1:10" ht="22.8" customHeight="1" x14ac:dyDescent="0.3">
      <c r="A1866" s="232" t="s">
        <v>342</v>
      </c>
      <c r="B1866" s="228" t="s">
        <v>341</v>
      </c>
      <c r="C1866" s="228" t="s">
        <v>444</v>
      </c>
      <c r="D1866" s="231" t="s">
        <v>443</v>
      </c>
      <c r="E1866" s="230"/>
      <c r="F1866" s="230"/>
      <c r="G1866" s="230"/>
      <c r="H1866" s="230"/>
      <c r="I1866" s="229"/>
      <c r="J1866" s="228" t="s">
        <v>442</v>
      </c>
    </row>
    <row r="1867" spans="1:10" ht="14.25" customHeight="1" x14ac:dyDescent="0.3">
      <c r="A1867" s="224" t="s">
        <v>54</v>
      </c>
      <c r="B1867" s="224" t="s">
        <v>55</v>
      </c>
      <c r="C1867" s="224" t="s">
        <v>9</v>
      </c>
      <c r="D1867" s="227" t="s">
        <v>10</v>
      </c>
      <c r="E1867" s="226"/>
      <c r="F1867" s="225"/>
      <c r="G1867" s="224" t="s">
        <v>353</v>
      </c>
      <c r="H1867" s="224" t="s">
        <v>352</v>
      </c>
      <c r="I1867" s="223" t="s">
        <v>351</v>
      </c>
      <c r="J1867" s="222" t="s">
        <v>56</v>
      </c>
    </row>
    <row r="1868" spans="1:10" ht="14.25" customHeight="1" x14ac:dyDescent="0.3">
      <c r="A1868" s="220" t="s">
        <v>342</v>
      </c>
      <c r="B1868" s="216" t="s">
        <v>341</v>
      </c>
      <c r="C1868" s="216" t="s">
        <v>517</v>
      </c>
      <c r="D1868" s="219" t="s">
        <v>516</v>
      </c>
      <c r="E1868" s="218"/>
      <c r="F1868" s="217"/>
      <c r="G1868" s="216" t="s">
        <v>338</v>
      </c>
      <c r="H1868" s="215">
        <v>1</v>
      </c>
      <c r="I1868" s="214">
        <v>27.95</v>
      </c>
      <c r="J1868" s="213">
        <v>27.95</v>
      </c>
    </row>
    <row r="1869" spans="1:10" ht="22.8" customHeight="1" x14ac:dyDescent="0.3">
      <c r="A1869" s="220" t="s">
        <v>342</v>
      </c>
      <c r="B1869" s="216" t="s">
        <v>341</v>
      </c>
      <c r="C1869" s="216" t="s">
        <v>515</v>
      </c>
      <c r="D1869" s="219" t="s">
        <v>514</v>
      </c>
      <c r="E1869" s="218"/>
      <c r="F1869" s="217"/>
      <c r="G1869" s="216" t="s">
        <v>338</v>
      </c>
      <c r="H1869" s="215">
        <v>1</v>
      </c>
      <c r="I1869" s="214">
        <v>0.75</v>
      </c>
      <c r="J1869" s="213">
        <v>0.75</v>
      </c>
    </row>
    <row r="1870" spans="1:10" ht="22.8" customHeight="1" x14ac:dyDescent="0.3">
      <c r="A1870" s="220" t="s">
        <v>342</v>
      </c>
      <c r="B1870" s="216" t="s">
        <v>341</v>
      </c>
      <c r="C1870" s="216" t="s">
        <v>513</v>
      </c>
      <c r="D1870" s="219" t="s">
        <v>512</v>
      </c>
      <c r="E1870" s="218"/>
      <c r="F1870" s="217"/>
      <c r="G1870" s="216" t="s">
        <v>338</v>
      </c>
      <c r="H1870" s="215">
        <v>1</v>
      </c>
      <c r="I1870" s="214">
        <v>0.2</v>
      </c>
      <c r="J1870" s="213">
        <v>0.2</v>
      </c>
    </row>
    <row r="1871" spans="1:10" ht="22.8" customHeight="1" x14ac:dyDescent="0.3">
      <c r="A1871" s="220" t="s">
        <v>342</v>
      </c>
      <c r="B1871" s="216" t="s">
        <v>341</v>
      </c>
      <c r="C1871" s="216" t="s">
        <v>847</v>
      </c>
      <c r="D1871" s="219" t="s">
        <v>846</v>
      </c>
      <c r="E1871" s="218"/>
      <c r="F1871" s="217"/>
      <c r="G1871" s="216" t="s">
        <v>338</v>
      </c>
      <c r="H1871" s="215">
        <v>1</v>
      </c>
      <c r="I1871" s="214">
        <v>0.93</v>
      </c>
      <c r="J1871" s="213">
        <v>0.93</v>
      </c>
    </row>
    <row r="1872" spans="1:10" ht="22.8" customHeight="1" x14ac:dyDescent="0.3">
      <c r="A1872" s="220" t="s">
        <v>342</v>
      </c>
      <c r="B1872" s="216" t="s">
        <v>341</v>
      </c>
      <c r="C1872" s="216" t="s">
        <v>842</v>
      </c>
      <c r="D1872" s="219" t="s">
        <v>841</v>
      </c>
      <c r="E1872" s="218"/>
      <c r="F1872" s="217"/>
      <c r="G1872" s="216" t="s">
        <v>338</v>
      </c>
      <c r="H1872" s="215">
        <v>1</v>
      </c>
      <c r="I1872" s="214">
        <v>6.03</v>
      </c>
      <c r="J1872" s="213">
        <v>6.03</v>
      </c>
    </row>
    <row r="1873" spans="1:10" ht="14.25" customHeight="1" x14ac:dyDescent="0.3">
      <c r="A1873" s="212" t="s">
        <v>337</v>
      </c>
      <c r="B1873" s="211"/>
      <c r="C1873" s="211"/>
      <c r="D1873" s="211"/>
      <c r="E1873" s="210"/>
      <c r="F1873" s="209">
        <v>9.9</v>
      </c>
      <c r="G1873" s="212" t="s">
        <v>336</v>
      </c>
      <c r="H1873" s="211"/>
      <c r="I1873" s="210"/>
      <c r="J1873" s="209">
        <v>35.86</v>
      </c>
    </row>
    <row r="1874" spans="1:10" ht="14.25" customHeight="1" x14ac:dyDescent="0.3">
      <c r="A1874" s="212" t="s">
        <v>335</v>
      </c>
      <c r="B1874" s="211"/>
      <c r="C1874" s="211"/>
      <c r="D1874" s="211"/>
      <c r="E1874" s="210"/>
      <c r="F1874" s="209">
        <v>11.05</v>
      </c>
      <c r="G1874" s="212" t="s">
        <v>334</v>
      </c>
      <c r="H1874" s="211"/>
      <c r="I1874" s="210"/>
      <c r="J1874" s="209">
        <v>8.06</v>
      </c>
    </row>
    <row r="1875" spans="1:10" ht="14.25" customHeight="1" x14ac:dyDescent="0.3">
      <c r="A1875" s="212" t="s">
        <v>333</v>
      </c>
      <c r="B1875" s="211"/>
      <c r="C1875" s="211"/>
      <c r="D1875" s="211"/>
      <c r="E1875" s="210"/>
      <c r="F1875" s="209">
        <v>27.95</v>
      </c>
      <c r="G1875" s="212" t="s">
        <v>332</v>
      </c>
      <c r="H1875" s="211"/>
      <c r="I1875" s="210"/>
      <c r="J1875" s="209">
        <v>43.92</v>
      </c>
    </row>
    <row r="1876" spans="1:10" ht="22.8" customHeight="1" x14ac:dyDescent="0.3">
      <c r="A1876" s="232" t="s">
        <v>342</v>
      </c>
      <c r="B1876" s="228" t="s">
        <v>341</v>
      </c>
      <c r="C1876" s="228" t="s">
        <v>515</v>
      </c>
      <c r="D1876" s="231" t="s">
        <v>514</v>
      </c>
      <c r="E1876" s="230"/>
      <c r="F1876" s="230"/>
      <c r="G1876" s="230"/>
      <c r="H1876" s="230"/>
      <c r="I1876" s="229"/>
      <c r="J1876" s="228" t="s">
        <v>338</v>
      </c>
    </row>
    <row r="1877" spans="1:10" ht="14.25" customHeight="1" x14ac:dyDescent="0.3">
      <c r="A1877" s="224" t="s">
        <v>54</v>
      </c>
      <c r="B1877" s="224" t="s">
        <v>55</v>
      </c>
      <c r="C1877" s="224" t="s">
        <v>9</v>
      </c>
      <c r="D1877" s="227" t="s">
        <v>10</v>
      </c>
      <c r="E1877" s="226"/>
      <c r="F1877" s="225"/>
      <c r="G1877" s="224" t="s">
        <v>353</v>
      </c>
      <c r="H1877" s="224" t="s">
        <v>352</v>
      </c>
      <c r="I1877" s="223" t="s">
        <v>351</v>
      </c>
      <c r="J1877" s="222" t="s">
        <v>56</v>
      </c>
    </row>
    <row r="1878" spans="1:10" ht="22.8" customHeight="1" x14ac:dyDescent="0.3">
      <c r="A1878" s="216" t="s">
        <v>362</v>
      </c>
      <c r="B1878" s="216" t="s">
        <v>341</v>
      </c>
      <c r="C1878" s="216" t="s">
        <v>845</v>
      </c>
      <c r="D1878" s="219" t="s">
        <v>844</v>
      </c>
      <c r="E1878" s="218"/>
      <c r="F1878" s="217"/>
      <c r="G1878" s="216" t="s">
        <v>0</v>
      </c>
      <c r="H1878" s="215">
        <v>5.3300000000000001E-5</v>
      </c>
      <c r="I1878" s="214">
        <v>13981.04</v>
      </c>
      <c r="J1878" s="213">
        <v>0.75</v>
      </c>
    </row>
    <row r="1879" spans="1:10" ht="14.25" customHeight="1" x14ac:dyDescent="0.3">
      <c r="A1879" s="212" t="s">
        <v>337</v>
      </c>
      <c r="B1879" s="211"/>
      <c r="C1879" s="211"/>
      <c r="D1879" s="211"/>
      <c r="E1879" s="210"/>
      <c r="F1879" s="209">
        <v>0</v>
      </c>
      <c r="G1879" s="212" t="s">
        <v>336</v>
      </c>
      <c r="H1879" s="211"/>
      <c r="I1879" s="210"/>
      <c r="J1879" s="209">
        <v>0.75</v>
      </c>
    </row>
    <row r="1880" spans="1:10" ht="14.25" customHeight="1" x14ac:dyDescent="0.3">
      <c r="A1880" s="212" t="s">
        <v>335</v>
      </c>
      <c r="B1880" s="211"/>
      <c r="C1880" s="211"/>
      <c r="D1880" s="211"/>
      <c r="E1880" s="210"/>
      <c r="F1880" s="209">
        <v>0</v>
      </c>
      <c r="G1880" s="212" t="s">
        <v>334</v>
      </c>
      <c r="H1880" s="211"/>
      <c r="I1880" s="210"/>
      <c r="J1880" s="209">
        <v>0.17</v>
      </c>
    </row>
    <row r="1881" spans="1:10" ht="14.25" customHeight="1" x14ac:dyDescent="0.3">
      <c r="A1881" s="212" t="s">
        <v>333</v>
      </c>
      <c r="B1881" s="211"/>
      <c r="C1881" s="211"/>
      <c r="D1881" s="211"/>
      <c r="E1881" s="210"/>
      <c r="F1881" s="209">
        <v>0</v>
      </c>
      <c r="G1881" s="212" t="s">
        <v>332</v>
      </c>
      <c r="H1881" s="211"/>
      <c r="I1881" s="210"/>
      <c r="J1881" s="209">
        <v>0.92</v>
      </c>
    </row>
    <row r="1882" spans="1:10" ht="14.25" customHeight="1" x14ac:dyDescent="0.3">
      <c r="A1882" s="232" t="s">
        <v>342</v>
      </c>
      <c r="B1882" s="228" t="s">
        <v>341</v>
      </c>
      <c r="C1882" s="228" t="s">
        <v>513</v>
      </c>
      <c r="D1882" s="231" t="s">
        <v>512</v>
      </c>
      <c r="E1882" s="230"/>
      <c r="F1882" s="230"/>
      <c r="G1882" s="230"/>
      <c r="H1882" s="230"/>
      <c r="I1882" s="229"/>
      <c r="J1882" s="228" t="s">
        <v>338</v>
      </c>
    </row>
    <row r="1883" spans="1:10" ht="14.25" customHeight="1" x14ac:dyDescent="0.3">
      <c r="A1883" s="224" t="s">
        <v>54</v>
      </c>
      <c r="B1883" s="224" t="s">
        <v>55</v>
      </c>
      <c r="C1883" s="224" t="s">
        <v>9</v>
      </c>
      <c r="D1883" s="227" t="s">
        <v>10</v>
      </c>
      <c r="E1883" s="226"/>
      <c r="F1883" s="225"/>
      <c r="G1883" s="224" t="s">
        <v>353</v>
      </c>
      <c r="H1883" s="224" t="s">
        <v>352</v>
      </c>
      <c r="I1883" s="223" t="s">
        <v>351</v>
      </c>
      <c r="J1883" s="222" t="s">
        <v>56</v>
      </c>
    </row>
    <row r="1884" spans="1:10" ht="22.8" customHeight="1" x14ac:dyDescent="0.3">
      <c r="A1884" s="216" t="s">
        <v>362</v>
      </c>
      <c r="B1884" s="216" t="s">
        <v>341</v>
      </c>
      <c r="C1884" s="216" t="s">
        <v>845</v>
      </c>
      <c r="D1884" s="219" t="s">
        <v>844</v>
      </c>
      <c r="E1884" s="218"/>
      <c r="F1884" s="217"/>
      <c r="G1884" s="216" t="s">
        <v>0</v>
      </c>
      <c r="H1884" s="215">
        <v>1.43E-5</v>
      </c>
      <c r="I1884" s="214">
        <v>13981.04</v>
      </c>
      <c r="J1884" s="213">
        <v>0.2</v>
      </c>
    </row>
    <row r="1885" spans="1:10" ht="14.25" customHeight="1" x14ac:dyDescent="0.3">
      <c r="A1885" s="212" t="s">
        <v>337</v>
      </c>
      <c r="B1885" s="211"/>
      <c r="C1885" s="211"/>
      <c r="D1885" s="211"/>
      <c r="E1885" s="210"/>
      <c r="F1885" s="209">
        <v>0</v>
      </c>
      <c r="G1885" s="212" t="s">
        <v>336</v>
      </c>
      <c r="H1885" s="211"/>
      <c r="I1885" s="210"/>
      <c r="J1885" s="209">
        <v>0.2</v>
      </c>
    </row>
    <row r="1886" spans="1:10" ht="14.25" customHeight="1" x14ac:dyDescent="0.3">
      <c r="A1886" s="212" t="s">
        <v>335</v>
      </c>
      <c r="B1886" s="211"/>
      <c r="C1886" s="211"/>
      <c r="D1886" s="211"/>
      <c r="E1886" s="210"/>
      <c r="F1886" s="209">
        <v>0</v>
      </c>
      <c r="G1886" s="212" t="s">
        <v>334</v>
      </c>
      <c r="H1886" s="211"/>
      <c r="I1886" s="210"/>
      <c r="J1886" s="209">
        <v>0.04</v>
      </c>
    </row>
    <row r="1887" spans="1:10" ht="14.25" customHeight="1" x14ac:dyDescent="0.3">
      <c r="A1887" s="212" t="s">
        <v>333</v>
      </c>
      <c r="B1887" s="211"/>
      <c r="C1887" s="211"/>
      <c r="D1887" s="211"/>
      <c r="E1887" s="210"/>
      <c r="F1887" s="209">
        <v>0</v>
      </c>
      <c r="G1887" s="212" t="s">
        <v>332</v>
      </c>
      <c r="H1887" s="211"/>
      <c r="I1887" s="210"/>
      <c r="J1887" s="209">
        <v>0.24</v>
      </c>
    </row>
    <row r="1888" spans="1:10" ht="22.8" customHeight="1" x14ac:dyDescent="0.3">
      <c r="A1888" s="232" t="s">
        <v>342</v>
      </c>
      <c r="B1888" s="228" t="s">
        <v>341</v>
      </c>
      <c r="C1888" s="228" t="s">
        <v>847</v>
      </c>
      <c r="D1888" s="231" t="s">
        <v>846</v>
      </c>
      <c r="E1888" s="230"/>
      <c r="F1888" s="230"/>
      <c r="G1888" s="230"/>
      <c r="H1888" s="230"/>
      <c r="I1888" s="229"/>
      <c r="J1888" s="228" t="s">
        <v>338</v>
      </c>
    </row>
    <row r="1889" spans="1:10" ht="14.25" customHeight="1" x14ac:dyDescent="0.3">
      <c r="A1889" s="224" t="s">
        <v>54</v>
      </c>
      <c r="B1889" s="224" t="s">
        <v>55</v>
      </c>
      <c r="C1889" s="224" t="s">
        <v>9</v>
      </c>
      <c r="D1889" s="227" t="s">
        <v>10</v>
      </c>
      <c r="E1889" s="226"/>
      <c r="F1889" s="225"/>
      <c r="G1889" s="224" t="s">
        <v>353</v>
      </c>
      <c r="H1889" s="224" t="s">
        <v>352</v>
      </c>
      <c r="I1889" s="223" t="s">
        <v>351</v>
      </c>
      <c r="J1889" s="222" t="s">
        <v>56</v>
      </c>
    </row>
    <row r="1890" spans="1:10" ht="22.8" customHeight="1" x14ac:dyDescent="0.3">
      <c r="A1890" s="216" t="s">
        <v>362</v>
      </c>
      <c r="B1890" s="216" t="s">
        <v>341</v>
      </c>
      <c r="C1890" s="216" t="s">
        <v>845</v>
      </c>
      <c r="D1890" s="219" t="s">
        <v>844</v>
      </c>
      <c r="E1890" s="218"/>
      <c r="F1890" s="217"/>
      <c r="G1890" s="216" t="s">
        <v>0</v>
      </c>
      <c r="H1890" s="215">
        <v>6.6699999999999995E-5</v>
      </c>
      <c r="I1890" s="214">
        <v>13981.04</v>
      </c>
      <c r="J1890" s="213">
        <v>0.93</v>
      </c>
    </row>
    <row r="1891" spans="1:10" ht="14.25" customHeight="1" x14ac:dyDescent="0.3">
      <c r="A1891" s="212" t="s">
        <v>337</v>
      </c>
      <c r="B1891" s="211"/>
      <c r="C1891" s="211"/>
      <c r="D1891" s="211"/>
      <c r="E1891" s="210"/>
      <c r="F1891" s="209">
        <v>0</v>
      </c>
      <c r="G1891" s="212" t="s">
        <v>336</v>
      </c>
      <c r="H1891" s="211"/>
      <c r="I1891" s="210"/>
      <c r="J1891" s="209">
        <v>0.93</v>
      </c>
    </row>
    <row r="1892" spans="1:10" ht="14.25" customHeight="1" x14ac:dyDescent="0.3">
      <c r="A1892" s="212" t="s">
        <v>335</v>
      </c>
      <c r="B1892" s="211"/>
      <c r="C1892" s="211"/>
      <c r="D1892" s="211"/>
      <c r="E1892" s="210"/>
      <c r="F1892" s="209">
        <v>0</v>
      </c>
      <c r="G1892" s="212" t="s">
        <v>334</v>
      </c>
      <c r="H1892" s="211"/>
      <c r="I1892" s="210"/>
      <c r="J1892" s="209">
        <v>0.21</v>
      </c>
    </row>
    <row r="1893" spans="1:10" ht="14.25" customHeight="1" x14ac:dyDescent="0.3">
      <c r="A1893" s="212" t="s">
        <v>333</v>
      </c>
      <c r="B1893" s="211"/>
      <c r="C1893" s="211"/>
      <c r="D1893" s="211"/>
      <c r="E1893" s="210"/>
      <c r="F1893" s="209">
        <v>0</v>
      </c>
      <c r="G1893" s="212" t="s">
        <v>332</v>
      </c>
      <c r="H1893" s="211"/>
      <c r="I1893" s="210"/>
      <c r="J1893" s="209">
        <v>1.1399999999999999</v>
      </c>
    </row>
    <row r="1894" spans="1:10" ht="18" customHeight="1" x14ac:dyDescent="0.3"/>
    <row r="1895" spans="1:10" ht="11.25" customHeight="1" x14ac:dyDescent="0.3">
      <c r="A1895" s="208" t="s">
        <v>331</v>
      </c>
      <c r="B1895" s="208"/>
      <c r="C1895" s="208"/>
      <c r="D1895" s="208"/>
      <c r="E1895" s="208"/>
      <c r="F1895" s="208"/>
      <c r="G1895" s="208"/>
      <c r="H1895" s="208"/>
      <c r="I1895" s="208"/>
      <c r="J1895" s="208"/>
    </row>
    <row r="1896" spans="1:10" ht="11.25" customHeight="1" x14ac:dyDescent="0.3">
      <c r="A1896" s="208" t="s">
        <v>330</v>
      </c>
      <c r="B1896" s="208"/>
      <c r="C1896" s="208"/>
      <c r="D1896" s="208"/>
      <c r="E1896" s="208"/>
      <c r="F1896" s="208"/>
      <c r="G1896" s="208"/>
      <c r="H1896" s="208"/>
      <c r="I1896" s="208"/>
      <c r="J1896" s="208"/>
    </row>
    <row r="1897" spans="1:10" ht="11.25" customHeight="1" x14ac:dyDescent="0.3">
      <c r="A1897" s="208" t="s">
        <v>329</v>
      </c>
      <c r="B1897" s="208"/>
      <c r="C1897" s="208"/>
      <c r="D1897" s="208"/>
      <c r="E1897" s="208"/>
      <c r="F1897" s="208"/>
      <c r="G1897" s="208"/>
      <c r="H1897" s="208"/>
      <c r="I1897" s="208"/>
      <c r="J1897" s="208"/>
    </row>
    <row r="1898" spans="1:10" ht="70.95" customHeight="1" x14ac:dyDescent="0.3"/>
    <row r="1899" spans="1:10" ht="14.25" customHeight="1" x14ac:dyDescent="0.3">
      <c r="A1899" s="256" t="s">
        <v>395</v>
      </c>
      <c r="B1899" s="255"/>
      <c r="C1899" s="255"/>
      <c r="D1899" s="255"/>
      <c r="E1899" s="255"/>
      <c r="F1899" s="255"/>
      <c r="G1899" s="255"/>
      <c r="H1899" s="255"/>
      <c r="I1899" s="255"/>
      <c r="J1899" s="254"/>
    </row>
    <row r="1900" spans="1:10" ht="14.25" customHeight="1" x14ac:dyDescent="0.3">
      <c r="A1900" s="253" t="s">
        <v>394</v>
      </c>
      <c r="B1900" s="251" t="s">
        <v>57</v>
      </c>
      <c r="C1900" s="250"/>
      <c r="D1900" s="250"/>
      <c r="E1900" s="250"/>
      <c r="F1900" s="250"/>
      <c r="G1900" s="250"/>
      <c r="H1900" s="249"/>
      <c r="I1900" s="233" t="s">
        <v>393</v>
      </c>
      <c r="J1900" s="216" t="s">
        <v>843</v>
      </c>
    </row>
    <row r="1901" spans="1:10" ht="14.25" customHeight="1" x14ac:dyDescent="0.3">
      <c r="A1901" s="253" t="s">
        <v>61</v>
      </c>
      <c r="B1901" s="251" t="s">
        <v>65</v>
      </c>
      <c r="C1901" s="250"/>
      <c r="D1901" s="250"/>
      <c r="E1901" s="250"/>
      <c r="F1901" s="250"/>
      <c r="G1901" s="250"/>
      <c r="H1901" s="249"/>
      <c r="I1901" s="233" t="s">
        <v>391</v>
      </c>
      <c r="J1901" s="216" t="s">
        <v>390</v>
      </c>
    </row>
    <row r="1902" spans="1:10" ht="14.25" customHeight="1" x14ac:dyDescent="0.3">
      <c r="A1902" s="252" t="s">
        <v>389</v>
      </c>
      <c r="B1902" s="251" t="s">
        <v>209</v>
      </c>
      <c r="C1902" s="250"/>
      <c r="D1902" s="250"/>
      <c r="E1902" s="250"/>
      <c r="F1902" s="250"/>
      <c r="G1902" s="250"/>
      <c r="H1902" s="249"/>
      <c r="I1902" s="240" t="s">
        <v>388</v>
      </c>
      <c r="J1902" s="239"/>
    </row>
    <row r="1903" spans="1:10" ht="14.25" customHeight="1" x14ac:dyDescent="0.3">
      <c r="A1903" s="248" t="s">
        <v>387</v>
      </c>
      <c r="B1903" s="247" t="s">
        <v>386</v>
      </c>
      <c r="C1903" s="246"/>
      <c r="D1903" s="246"/>
      <c r="E1903" s="246"/>
      <c r="F1903" s="246"/>
      <c r="G1903" s="246"/>
      <c r="H1903" s="245"/>
      <c r="I1903" s="233" t="s">
        <v>385</v>
      </c>
      <c r="J1903" s="216" t="s">
        <v>384</v>
      </c>
    </row>
    <row r="1904" spans="1:10" ht="14.25" customHeight="1" x14ac:dyDescent="0.3">
      <c r="A1904" s="238"/>
      <c r="B1904" s="243"/>
      <c r="C1904" s="242"/>
      <c r="D1904" s="242"/>
      <c r="E1904" s="242"/>
      <c r="F1904" s="242"/>
      <c r="G1904" s="242"/>
      <c r="H1904" s="241"/>
      <c r="I1904" s="244" t="s">
        <v>383</v>
      </c>
      <c r="J1904" s="216" t="s">
        <v>382</v>
      </c>
    </row>
    <row r="1905" spans="1:10" ht="14.25" customHeight="1" x14ac:dyDescent="0.3">
      <c r="A1905" s="238"/>
      <c r="B1905" s="243"/>
      <c r="C1905" s="242"/>
      <c r="D1905" s="242"/>
      <c r="E1905" s="242"/>
      <c r="F1905" s="242"/>
      <c r="G1905" s="242"/>
      <c r="H1905" s="241"/>
      <c r="I1905" s="240" t="s">
        <v>7</v>
      </c>
      <c r="J1905" s="239"/>
    </row>
    <row r="1906" spans="1:10" ht="14.25" customHeight="1" x14ac:dyDescent="0.3">
      <c r="A1906" s="238"/>
      <c r="B1906" s="237"/>
      <c r="C1906" s="236"/>
      <c r="D1906" s="236"/>
      <c r="E1906" s="236"/>
      <c r="F1906" s="236"/>
      <c r="G1906" s="236"/>
      <c r="H1906" s="235"/>
      <c r="I1906" s="233" t="s">
        <v>381</v>
      </c>
      <c r="J1906" s="216" t="s">
        <v>380</v>
      </c>
    </row>
    <row r="1907" spans="1:10" ht="14.25" customHeight="1" x14ac:dyDescent="0.3">
      <c r="A1907" s="234"/>
      <c r="B1907" s="219" t="s">
        <v>378</v>
      </c>
      <c r="C1907" s="218"/>
      <c r="D1907" s="217"/>
      <c r="E1907" s="219" t="s">
        <v>320</v>
      </c>
      <c r="F1907" s="218"/>
      <c r="G1907" s="218"/>
      <c r="H1907" s="217"/>
      <c r="I1907" s="233" t="s">
        <v>379</v>
      </c>
      <c r="J1907" s="216" t="s">
        <v>378</v>
      </c>
    </row>
    <row r="1908" spans="1:10" ht="14.25" customHeight="1" x14ac:dyDescent="0.3">
      <c r="A1908" s="233" t="s">
        <v>377</v>
      </c>
      <c r="B1908" s="219" t="s">
        <v>376</v>
      </c>
      <c r="C1908" s="218"/>
      <c r="D1908" s="218"/>
      <c r="E1908" s="218"/>
      <c r="F1908" s="218"/>
      <c r="G1908" s="218"/>
      <c r="H1908" s="218"/>
      <c r="I1908" s="218"/>
      <c r="J1908" s="217"/>
    </row>
    <row r="1909" spans="1:10" ht="22.8" customHeight="1" x14ac:dyDescent="0.3">
      <c r="A1909" s="232" t="s">
        <v>342</v>
      </c>
      <c r="B1909" s="228" t="s">
        <v>341</v>
      </c>
      <c r="C1909" s="228" t="s">
        <v>842</v>
      </c>
      <c r="D1909" s="231" t="s">
        <v>841</v>
      </c>
      <c r="E1909" s="230"/>
      <c r="F1909" s="230"/>
      <c r="G1909" s="230"/>
      <c r="H1909" s="230"/>
      <c r="I1909" s="229"/>
      <c r="J1909" s="228" t="s">
        <v>338</v>
      </c>
    </row>
    <row r="1910" spans="1:10" ht="14.25" customHeight="1" x14ac:dyDescent="0.3">
      <c r="A1910" s="224" t="s">
        <v>54</v>
      </c>
      <c r="B1910" s="224" t="s">
        <v>55</v>
      </c>
      <c r="C1910" s="224" t="s">
        <v>9</v>
      </c>
      <c r="D1910" s="227" t="s">
        <v>10</v>
      </c>
      <c r="E1910" s="226"/>
      <c r="F1910" s="225"/>
      <c r="G1910" s="224" t="s">
        <v>353</v>
      </c>
      <c r="H1910" s="224" t="s">
        <v>352</v>
      </c>
      <c r="I1910" s="223" t="s">
        <v>351</v>
      </c>
      <c r="J1910" s="222" t="s">
        <v>56</v>
      </c>
    </row>
    <row r="1911" spans="1:10" ht="14.25" customHeight="1" x14ac:dyDescent="0.3">
      <c r="A1911" s="216" t="s">
        <v>346</v>
      </c>
      <c r="B1911" s="216" t="s">
        <v>341</v>
      </c>
      <c r="C1911" s="216" t="s">
        <v>840</v>
      </c>
      <c r="D1911" s="219" t="s">
        <v>839</v>
      </c>
      <c r="E1911" s="218"/>
      <c r="F1911" s="217"/>
      <c r="G1911" s="216" t="s">
        <v>489</v>
      </c>
      <c r="H1911" s="215">
        <v>1.03</v>
      </c>
      <c r="I1911" s="214">
        <v>5.85</v>
      </c>
      <c r="J1911" s="213">
        <v>6.03</v>
      </c>
    </row>
    <row r="1912" spans="1:10" ht="14.25" customHeight="1" x14ac:dyDescent="0.3">
      <c r="A1912" s="212" t="s">
        <v>337</v>
      </c>
      <c r="B1912" s="211"/>
      <c r="C1912" s="211"/>
      <c r="D1912" s="211"/>
      <c r="E1912" s="210"/>
      <c r="F1912" s="209">
        <v>0</v>
      </c>
      <c r="G1912" s="212" t="s">
        <v>336</v>
      </c>
      <c r="H1912" s="211"/>
      <c r="I1912" s="210"/>
      <c r="J1912" s="209">
        <v>6.03</v>
      </c>
    </row>
    <row r="1913" spans="1:10" ht="14.25" customHeight="1" x14ac:dyDescent="0.3">
      <c r="A1913" s="212" t="s">
        <v>335</v>
      </c>
      <c r="B1913" s="211"/>
      <c r="C1913" s="211"/>
      <c r="D1913" s="211"/>
      <c r="E1913" s="210"/>
      <c r="F1913" s="209">
        <v>0</v>
      </c>
      <c r="G1913" s="212" t="s">
        <v>334</v>
      </c>
      <c r="H1913" s="211"/>
      <c r="I1913" s="210"/>
      <c r="J1913" s="209">
        <v>1.35</v>
      </c>
    </row>
    <row r="1914" spans="1:10" ht="14.25" customHeight="1" x14ac:dyDescent="0.3">
      <c r="A1914" s="212" t="s">
        <v>333</v>
      </c>
      <c r="B1914" s="211"/>
      <c r="C1914" s="211"/>
      <c r="D1914" s="211"/>
      <c r="E1914" s="210"/>
      <c r="F1914" s="209">
        <v>0</v>
      </c>
      <c r="G1914" s="212" t="s">
        <v>332</v>
      </c>
      <c r="H1914" s="211"/>
      <c r="I1914" s="210"/>
      <c r="J1914" s="209">
        <v>7.38</v>
      </c>
    </row>
    <row r="1915" spans="1:10" ht="14.25" customHeight="1" x14ac:dyDescent="0.3">
      <c r="A1915" s="232" t="s">
        <v>342</v>
      </c>
      <c r="B1915" s="228" t="s">
        <v>341</v>
      </c>
      <c r="C1915" s="228" t="s">
        <v>517</v>
      </c>
      <c r="D1915" s="231" t="s">
        <v>516</v>
      </c>
      <c r="E1915" s="230"/>
      <c r="F1915" s="230"/>
      <c r="G1915" s="230"/>
      <c r="H1915" s="230"/>
      <c r="I1915" s="229"/>
      <c r="J1915" s="228" t="s">
        <v>338</v>
      </c>
    </row>
    <row r="1916" spans="1:10" ht="14.25" customHeight="1" x14ac:dyDescent="0.3">
      <c r="A1916" s="224" t="s">
        <v>54</v>
      </c>
      <c r="B1916" s="224" t="s">
        <v>55</v>
      </c>
      <c r="C1916" s="224" t="s">
        <v>9</v>
      </c>
      <c r="D1916" s="227" t="s">
        <v>10</v>
      </c>
      <c r="E1916" s="226"/>
      <c r="F1916" s="225"/>
      <c r="G1916" s="224" t="s">
        <v>353</v>
      </c>
      <c r="H1916" s="224" t="s">
        <v>352</v>
      </c>
      <c r="I1916" s="223" t="s">
        <v>351</v>
      </c>
      <c r="J1916" s="222" t="s">
        <v>56</v>
      </c>
    </row>
    <row r="1917" spans="1:10" ht="14.25" customHeight="1" x14ac:dyDescent="0.3">
      <c r="A1917" s="216" t="s">
        <v>412</v>
      </c>
      <c r="B1917" s="216" t="s">
        <v>341</v>
      </c>
      <c r="C1917" s="216" t="s">
        <v>835</v>
      </c>
      <c r="D1917" s="219" t="s">
        <v>834</v>
      </c>
      <c r="E1917" s="218"/>
      <c r="F1917" s="217"/>
      <c r="G1917" s="216" t="s">
        <v>338</v>
      </c>
      <c r="H1917" s="215">
        <v>1</v>
      </c>
      <c r="I1917" s="214">
        <v>20.95</v>
      </c>
      <c r="J1917" s="213">
        <v>20.95</v>
      </c>
    </row>
    <row r="1918" spans="1:10" ht="22.8" customHeight="1" x14ac:dyDescent="0.3">
      <c r="A1918" s="220" t="s">
        <v>342</v>
      </c>
      <c r="B1918" s="216" t="s">
        <v>341</v>
      </c>
      <c r="C1918" s="216" t="s">
        <v>837</v>
      </c>
      <c r="D1918" s="219" t="s">
        <v>836</v>
      </c>
      <c r="E1918" s="218"/>
      <c r="F1918" s="217"/>
      <c r="G1918" s="216" t="s">
        <v>338</v>
      </c>
      <c r="H1918" s="215">
        <v>1</v>
      </c>
      <c r="I1918" s="214">
        <v>0.28000000000000003</v>
      </c>
      <c r="J1918" s="213">
        <v>0.28000000000000003</v>
      </c>
    </row>
    <row r="1919" spans="1:10" ht="14.25" customHeight="1" x14ac:dyDescent="0.3">
      <c r="A1919" s="220" t="s">
        <v>342</v>
      </c>
      <c r="B1919" s="216" t="s">
        <v>341</v>
      </c>
      <c r="C1919" s="216" t="s">
        <v>838</v>
      </c>
      <c r="D1919" s="219" t="s">
        <v>538</v>
      </c>
      <c r="E1919" s="218"/>
      <c r="F1919" s="217"/>
      <c r="G1919" s="216" t="s">
        <v>338</v>
      </c>
      <c r="H1919" s="215">
        <v>1</v>
      </c>
      <c r="I1919" s="214">
        <v>6.72</v>
      </c>
      <c r="J1919" s="213">
        <v>6.72</v>
      </c>
    </row>
    <row r="1920" spans="1:10" ht="14.25" customHeight="1" x14ac:dyDescent="0.3">
      <c r="A1920" s="212" t="s">
        <v>337</v>
      </c>
      <c r="B1920" s="211"/>
      <c r="C1920" s="211"/>
      <c r="D1920" s="211"/>
      <c r="E1920" s="210"/>
      <c r="F1920" s="209">
        <v>9.9</v>
      </c>
      <c r="G1920" s="212" t="s">
        <v>336</v>
      </c>
      <c r="H1920" s="211"/>
      <c r="I1920" s="210"/>
      <c r="J1920" s="209">
        <v>27.95</v>
      </c>
    </row>
    <row r="1921" spans="1:10" ht="14.25" customHeight="1" x14ac:dyDescent="0.3">
      <c r="A1921" s="212" t="s">
        <v>335</v>
      </c>
      <c r="B1921" s="211"/>
      <c r="C1921" s="211"/>
      <c r="D1921" s="211"/>
      <c r="E1921" s="210"/>
      <c r="F1921" s="209">
        <v>11.05</v>
      </c>
      <c r="G1921" s="212" t="s">
        <v>334</v>
      </c>
      <c r="H1921" s="211"/>
      <c r="I1921" s="210"/>
      <c r="J1921" s="209">
        <v>6.28</v>
      </c>
    </row>
    <row r="1922" spans="1:10" ht="14.25" customHeight="1" x14ac:dyDescent="0.3">
      <c r="A1922" s="212" t="s">
        <v>333</v>
      </c>
      <c r="B1922" s="211"/>
      <c r="C1922" s="211"/>
      <c r="D1922" s="211"/>
      <c r="E1922" s="210"/>
      <c r="F1922" s="209">
        <v>27.95</v>
      </c>
      <c r="G1922" s="212" t="s">
        <v>332</v>
      </c>
      <c r="H1922" s="211"/>
      <c r="I1922" s="210"/>
      <c r="J1922" s="209">
        <v>34.229999999999997</v>
      </c>
    </row>
    <row r="1923" spans="1:10" ht="14.25" customHeight="1" x14ac:dyDescent="0.3">
      <c r="A1923" s="232" t="s">
        <v>342</v>
      </c>
      <c r="B1923" s="228" t="s">
        <v>341</v>
      </c>
      <c r="C1923" s="228" t="s">
        <v>838</v>
      </c>
      <c r="D1923" s="231" t="s">
        <v>538</v>
      </c>
      <c r="E1923" s="230"/>
      <c r="F1923" s="230"/>
      <c r="G1923" s="230"/>
      <c r="H1923" s="230"/>
      <c r="I1923" s="229"/>
      <c r="J1923" s="228" t="s">
        <v>338</v>
      </c>
    </row>
    <row r="1924" spans="1:10" ht="14.25" customHeight="1" x14ac:dyDescent="0.3">
      <c r="A1924" s="224" t="s">
        <v>54</v>
      </c>
      <c r="B1924" s="224" t="s">
        <v>55</v>
      </c>
      <c r="C1924" s="224" t="s">
        <v>9</v>
      </c>
      <c r="D1924" s="227" t="s">
        <v>10</v>
      </c>
      <c r="E1924" s="226"/>
      <c r="F1924" s="225"/>
      <c r="G1924" s="224" t="s">
        <v>353</v>
      </c>
      <c r="H1924" s="224" t="s">
        <v>352</v>
      </c>
      <c r="I1924" s="223" t="s">
        <v>351</v>
      </c>
      <c r="J1924" s="222" t="s">
        <v>56</v>
      </c>
    </row>
    <row r="1925" spans="1:10" ht="14.25" customHeight="1" x14ac:dyDescent="0.3">
      <c r="A1925" s="216" t="s">
        <v>346</v>
      </c>
      <c r="B1925" s="216" t="s">
        <v>341</v>
      </c>
      <c r="C1925" s="216" t="s">
        <v>537</v>
      </c>
      <c r="D1925" s="219" t="s">
        <v>425</v>
      </c>
      <c r="E1925" s="218"/>
      <c r="F1925" s="217"/>
      <c r="G1925" s="216" t="s">
        <v>338</v>
      </c>
      <c r="H1925" s="215">
        <v>1</v>
      </c>
      <c r="I1925" s="214">
        <v>3.47</v>
      </c>
      <c r="J1925" s="213">
        <v>3.47</v>
      </c>
    </row>
    <row r="1926" spans="1:10" ht="14.25" customHeight="1" x14ac:dyDescent="0.3">
      <c r="A1926" s="216" t="s">
        <v>346</v>
      </c>
      <c r="B1926" s="216" t="s">
        <v>341</v>
      </c>
      <c r="C1926" s="216" t="s">
        <v>536</v>
      </c>
      <c r="D1926" s="219" t="s">
        <v>423</v>
      </c>
      <c r="E1926" s="218"/>
      <c r="F1926" s="217"/>
      <c r="G1926" s="216" t="s">
        <v>338</v>
      </c>
      <c r="H1926" s="215">
        <v>1</v>
      </c>
      <c r="I1926" s="214">
        <v>1</v>
      </c>
      <c r="J1926" s="213">
        <v>1</v>
      </c>
    </row>
    <row r="1927" spans="1:10" ht="14.25" customHeight="1" x14ac:dyDescent="0.3">
      <c r="A1927" s="216" t="s">
        <v>346</v>
      </c>
      <c r="B1927" s="216" t="s">
        <v>341</v>
      </c>
      <c r="C1927" s="216" t="s">
        <v>535</v>
      </c>
      <c r="D1927" s="219" t="s">
        <v>534</v>
      </c>
      <c r="E1927" s="218"/>
      <c r="F1927" s="217"/>
      <c r="G1927" s="216" t="s">
        <v>338</v>
      </c>
      <c r="H1927" s="215">
        <v>1</v>
      </c>
      <c r="I1927" s="214">
        <v>1.34</v>
      </c>
      <c r="J1927" s="213">
        <v>1.34</v>
      </c>
    </row>
    <row r="1928" spans="1:10" ht="14.25" customHeight="1" x14ac:dyDescent="0.3">
      <c r="A1928" s="216" t="s">
        <v>346</v>
      </c>
      <c r="B1928" s="216" t="s">
        <v>341</v>
      </c>
      <c r="C1928" s="216" t="s">
        <v>533</v>
      </c>
      <c r="D1928" s="219" t="s">
        <v>532</v>
      </c>
      <c r="E1928" s="218"/>
      <c r="F1928" s="217"/>
      <c r="G1928" s="216" t="s">
        <v>338</v>
      </c>
      <c r="H1928" s="215">
        <v>1</v>
      </c>
      <c r="I1928" s="214">
        <v>0.04</v>
      </c>
      <c r="J1928" s="213">
        <v>0.04</v>
      </c>
    </row>
    <row r="1929" spans="1:10" ht="22.8" customHeight="1" x14ac:dyDescent="0.3">
      <c r="A1929" s="216" t="s">
        <v>346</v>
      </c>
      <c r="B1929" s="216" t="s">
        <v>341</v>
      </c>
      <c r="C1929" s="216" t="s">
        <v>637</v>
      </c>
      <c r="D1929" s="219" t="s">
        <v>636</v>
      </c>
      <c r="E1929" s="218"/>
      <c r="F1929" s="217"/>
      <c r="G1929" s="216" t="s">
        <v>338</v>
      </c>
      <c r="H1929" s="215">
        <v>1</v>
      </c>
      <c r="I1929" s="214">
        <v>0.86</v>
      </c>
      <c r="J1929" s="213">
        <v>0.86</v>
      </c>
    </row>
    <row r="1930" spans="1:10" ht="22.8" customHeight="1" x14ac:dyDescent="0.3">
      <c r="A1930" s="216" t="s">
        <v>346</v>
      </c>
      <c r="B1930" s="216" t="s">
        <v>341</v>
      </c>
      <c r="C1930" s="216" t="s">
        <v>635</v>
      </c>
      <c r="D1930" s="219" t="s">
        <v>634</v>
      </c>
      <c r="E1930" s="218"/>
      <c r="F1930" s="217"/>
      <c r="G1930" s="216" t="s">
        <v>338</v>
      </c>
      <c r="H1930" s="215">
        <v>1</v>
      </c>
      <c r="I1930" s="214">
        <v>0.01</v>
      </c>
      <c r="J1930" s="213">
        <v>0.01</v>
      </c>
    </row>
    <row r="1931" spans="1:10" ht="14.25" customHeight="1" x14ac:dyDescent="0.3">
      <c r="A1931" s="212" t="s">
        <v>337</v>
      </c>
      <c r="B1931" s="211"/>
      <c r="C1931" s="211"/>
      <c r="D1931" s="211"/>
      <c r="E1931" s="210"/>
      <c r="F1931" s="209">
        <v>0</v>
      </c>
      <c r="G1931" s="212" t="s">
        <v>336</v>
      </c>
      <c r="H1931" s="211"/>
      <c r="I1931" s="210"/>
      <c r="J1931" s="209">
        <v>6.72</v>
      </c>
    </row>
    <row r="1932" spans="1:10" ht="14.25" customHeight="1" x14ac:dyDescent="0.3">
      <c r="A1932" s="212" t="s">
        <v>335</v>
      </c>
      <c r="B1932" s="211"/>
      <c r="C1932" s="211"/>
      <c r="D1932" s="211"/>
      <c r="E1932" s="210"/>
      <c r="F1932" s="209">
        <v>0</v>
      </c>
      <c r="G1932" s="212" t="s">
        <v>334</v>
      </c>
      <c r="H1932" s="211"/>
      <c r="I1932" s="210"/>
      <c r="J1932" s="209">
        <v>1.51</v>
      </c>
    </row>
    <row r="1933" spans="1:10" ht="14.25" customHeight="1" x14ac:dyDescent="0.3">
      <c r="A1933" s="212" t="s">
        <v>333</v>
      </c>
      <c r="B1933" s="211"/>
      <c r="C1933" s="211"/>
      <c r="D1933" s="211"/>
      <c r="E1933" s="210"/>
      <c r="F1933" s="209">
        <v>0</v>
      </c>
      <c r="G1933" s="212" t="s">
        <v>332</v>
      </c>
      <c r="H1933" s="211"/>
      <c r="I1933" s="210"/>
      <c r="J1933" s="209">
        <v>8.23</v>
      </c>
    </row>
    <row r="1934" spans="1:10" ht="14.25" customHeight="1" x14ac:dyDescent="0.3">
      <c r="A1934" s="232" t="s">
        <v>342</v>
      </c>
      <c r="B1934" s="228" t="s">
        <v>341</v>
      </c>
      <c r="C1934" s="228" t="s">
        <v>837</v>
      </c>
      <c r="D1934" s="231" t="s">
        <v>836</v>
      </c>
      <c r="E1934" s="230"/>
      <c r="F1934" s="230"/>
      <c r="G1934" s="230"/>
      <c r="H1934" s="230"/>
      <c r="I1934" s="229"/>
      <c r="J1934" s="228" t="s">
        <v>338</v>
      </c>
    </row>
    <row r="1935" spans="1:10" ht="14.25" customHeight="1" x14ac:dyDescent="0.3">
      <c r="A1935" s="224" t="s">
        <v>54</v>
      </c>
      <c r="B1935" s="224" t="s">
        <v>55</v>
      </c>
      <c r="C1935" s="224" t="s">
        <v>9</v>
      </c>
      <c r="D1935" s="227" t="s">
        <v>10</v>
      </c>
      <c r="E1935" s="226"/>
      <c r="F1935" s="225"/>
      <c r="G1935" s="224" t="s">
        <v>353</v>
      </c>
      <c r="H1935" s="224" t="s">
        <v>352</v>
      </c>
      <c r="I1935" s="223" t="s">
        <v>351</v>
      </c>
      <c r="J1935" s="222" t="s">
        <v>56</v>
      </c>
    </row>
    <row r="1936" spans="1:10" ht="14.25" customHeight="1" x14ac:dyDescent="0.3">
      <c r="A1936" s="216" t="s">
        <v>412</v>
      </c>
      <c r="B1936" s="216" t="s">
        <v>341</v>
      </c>
      <c r="C1936" s="216" t="s">
        <v>835</v>
      </c>
      <c r="D1936" s="219" t="s">
        <v>834</v>
      </c>
      <c r="E1936" s="218"/>
      <c r="F1936" s="217"/>
      <c r="G1936" s="216" t="s">
        <v>338</v>
      </c>
      <c r="H1936" s="215">
        <v>1.328E-2</v>
      </c>
      <c r="I1936" s="214">
        <v>20.95</v>
      </c>
      <c r="J1936" s="213">
        <v>0.28000000000000003</v>
      </c>
    </row>
    <row r="1937" spans="1:10" ht="14.25" customHeight="1" x14ac:dyDescent="0.3">
      <c r="A1937" s="212" t="s">
        <v>337</v>
      </c>
      <c r="B1937" s="211"/>
      <c r="C1937" s="211"/>
      <c r="D1937" s="211"/>
      <c r="E1937" s="210"/>
      <c r="F1937" s="209">
        <v>0.13</v>
      </c>
      <c r="G1937" s="212" t="s">
        <v>336</v>
      </c>
      <c r="H1937" s="211"/>
      <c r="I1937" s="210"/>
      <c r="J1937" s="209">
        <v>0.28000000000000003</v>
      </c>
    </row>
    <row r="1938" spans="1:10" ht="14.25" customHeight="1" x14ac:dyDescent="0.3">
      <c r="A1938" s="212" t="s">
        <v>335</v>
      </c>
      <c r="B1938" s="211"/>
      <c r="C1938" s="211"/>
      <c r="D1938" s="211"/>
      <c r="E1938" s="210"/>
      <c r="F1938" s="209">
        <v>0.15</v>
      </c>
      <c r="G1938" s="212" t="s">
        <v>334</v>
      </c>
      <c r="H1938" s="211"/>
      <c r="I1938" s="210"/>
      <c r="J1938" s="209">
        <v>0.06</v>
      </c>
    </row>
    <row r="1939" spans="1:10" ht="14.25" customHeight="1" x14ac:dyDescent="0.3">
      <c r="A1939" s="212" t="s">
        <v>333</v>
      </c>
      <c r="B1939" s="211"/>
      <c r="C1939" s="211"/>
      <c r="D1939" s="211"/>
      <c r="E1939" s="210"/>
      <c r="F1939" s="209">
        <v>0.28000000000000003</v>
      </c>
      <c r="G1939" s="212" t="s">
        <v>332</v>
      </c>
      <c r="H1939" s="211"/>
      <c r="I1939" s="210"/>
      <c r="J1939" s="209">
        <v>0.34</v>
      </c>
    </row>
    <row r="1940" spans="1:10" ht="14.25" customHeight="1" x14ac:dyDescent="0.3">
      <c r="A1940" s="232" t="s">
        <v>342</v>
      </c>
      <c r="B1940" s="228" t="s">
        <v>341</v>
      </c>
      <c r="C1940" s="228" t="s">
        <v>833</v>
      </c>
      <c r="D1940" s="231" t="s">
        <v>832</v>
      </c>
      <c r="E1940" s="230"/>
      <c r="F1940" s="230"/>
      <c r="G1940" s="230"/>
      <c r="H1940" s="230"/>
      <c r="I1940" s="229"/>
      <c r="J1940" s="228" t="s">
        <v>217</v>
      </c>
    </row>
    <row r="1941" spans="1:10" ht="14.25" customHeight="1" x14ac:dyDescent="0.3">
      <c r="A1941" s="224" t="s">
        <v>54</v>
      </c>
      <c r="B1941" s="224" t="s">
        <v>55</v>
      </c>
      <c r="C1941" s="224" t="s">
        <v>9</v>
      </c>
      <c r="D1941" s="227" t="s">
        <v>10</v>
      </c>
      <c r="E1941" s="226"/>
      <c r="F1941" s="225"/>
      <c r="G1941" s="224" t="s">
        <v>353</v>
      </c>
      <c r="H1941" s="224" t="s">
        <v>352</v>
      </c>
      <c r="I1941" s="223" t="s">
        <v>351</v>
      </c>
      <c r="J1941" s="222" t="s">
        <v>56</v>
      </c>
    </row>
    <row r="1942" spans="1:10" ht="22.8" customHeight="1" x14ac:dyDescent="0.3">
      <c r="A1942" s="216" t="s">
        <v>346</v>
      </c>
      <c r="B1942" s="216" t="s">
        <v>341</v>
      </c>
      <c r="C1942" s="216" t="s">
        <v>831</v>
      </c>
      <c r="D1942" s="219" t="s">
        <v>830</v>
      </c>
      <c r="E1942" s="218"/>
      <c r="F1942" s="217"/>
      <c r="G1942" s="216" t="s">
        <v>217</v>
      </c>
      <c r="H1942" s="215">
        <v>0.45429999999999998</v>
      </c>
      <c r="I1942" s="214">
        <v>205.7</v>
      </c>
      <c r="J1942" s="213">
        <v>93.45</v>
      </c>
    </row>
    <row r="1943" spans="1:10" ht="14.25" customHeight="1" x14ac:dyDescent="0.3">
      <c r="A1943" s="220" t="s">
        <v>342</v>
      </c>
      <c r="B1943" s="216" t="s">
        <v>341</v>
      </c>
      <c r="C1943" s="216" t="s">
        <v>445</v>
      </c>
      <c r="D1943" s="219" t="s">
        <v>370</v>
      </c>
      <c r="E1943" s="218"/>
      <c r="F1943" s="217"/>
      <c r="G1943" s="216" t="s">
        <v>338</v>
      </c>
      <c r="H1943" s="215">
        <v>1.6701999999999999</v>
      </c>
      <c r="I1943" s="214">
        <v>27.26</v>
      </c>
      <c r="J1943" s="213">
        <v>45.53</v>
      </c>
    </row>
    <row r="1944" spans="1:10" ht="14.25" customHeight="1" x14ac:dyDescent="0.3">
      <c r="A1944" s="220" t="s">
        <v>342</v>
      </c>
      <c r="B1944" s="216" t="s">
        <v>341</v>
      </c>
      <c r="C1944" s="216" t="s">
        <v>340</v>
      </c>
      <c r="D1944" s="219" t="s">
        <v>339</v>
      </c>
      <c r="E1944" s="218"/>
      <c r="F1944" s="217"/>
      <c r="G1944" s="216" t="s">
        <v>338</v>
      </c>
      <c r="H1944" s="215">
        <v>6.4683999999999999</v>
      </c>
      <c r="I1944" s="214">
        <v>21.79</v>
      </c>
      <c r="J1944" s="213">
        <v>140.94999999999999</v>
      </c>
    </row>
    <row r="1945" spans="1:10" ht="22.8" customHeight="1" x14ac:dyDescent="0.3">
      <c r="A1945" s="220" t="s">
        <v>342</v>
      </c>
      <c r="B1945" s="216" t="s">
        <v>341</v>
      </c>
      <c r="C1945" s="216" t="s">
        <v>478</v>
      </c>
      <c r="D1945" s="219" t="s">
        <v>477</v>
      </c>
      <c r="E1945" s="218"/>
      <c r="F1945" s="217"/>
      <c r="G1945" s="216" t="s">
        <v>442</v>
      </c>
      <c r="H1945" s="215">
        <v>0.2198</v>
      </c>
      <c r="I1945" s="214">
        <v>1.42</v>
      </c>
      <c r="J1945" s="213">
        <v>0.31</v>
      </c>
    </row>
    <row r="1946" spans="1:10" ht="22.8" customHeight="1" x14ac:dyDescent="0.3">
      <c r="A1946" s="220" t="s">
        <v>342</v>
      </c>
      <c r="B1946" s="216" t="s">
        <v>341</v>
      </c>
      <c r="C1946" s="216" t="s">
        <v>476</v>
      </c>
      <c r="D1946" s="219" t="s">
        <v>475</v>
      </c>
      <c r="E1946" s="218"/>
      <c r="F1946" s="217"/>
      <c r="G1946" s="216" t="s">
        <v>439</v>
      </c>
      <c r="H1946" s="215">
        <v>0.63770000000000004</v>
      </c>
      <c r="I1946" s="214">
        <v>0.5</v>
      </c>
      <c r="J1946" s="213">
        <v>0.32</v>
      </c>
    </row>
    <row r="1947" spans="1:10" ht="22.8" customHeight="1" x14ac:dyDescent="0.3">
      <c r="A1947" s="220" t="s">
        <v>342</v>
      </c>
      <c r="B1947" s="216" t="s">
        <v>341</v>
      </c>
      <c r="C1947" s="216" t="s">
        <v>822</v>
      </c>
      <c r="D1947" s="219" t="s">
        <v>821</v>
      </c>
      <c r="E1947" s="218"/>
      <c r="F1947" s="217"/>
      <c r="G1947" s="216" t="s">
        <v>217</v>
      </c>
      <c r="H1947" s="215">
        <v>0.80500000000000005</v>
      </c>
      <c r="I1947" s="214">
        <v>583.29999999999995</v>
      </c>
      <c r="J1947" s="213">
        <v>469.56</v>
      </c>
    </row>
    <row r="1948" spans="1:10" ht="14.25" customHeight="1" x14ac:dyDescent="0.3">
      <c r="A1948" s="212" t="s">
        <v>337</v>
      </c>
      <c r="B1948" s="211"/>
      <c r="C1948" s="211"/>
      <c r="D1948" s="211"/>
      <c r="E1948" s="210"/>
      <c r="F1948" s="209">
        <v>76.739999999999995</v>
      </c>
      <c r="G1948" s="212" t="s">
        <v>336</v>
      </c>
      <c r="H1948" s="211"/>
      <c r="I1948" s="210"/>
      <c r="J1948" s="209">
        <v>750.12</v>
      </c>
    </row>
    <row r="1949" spans="1:10" ht="14.25" customHeight="1" x14ac:dyDescent="0.3">
      <c r="A1949" s="212" t="s">
        <v>335</v>
      </c>
      <c r="B1949" s="211"/>
      <c r="C1949" s="211"/>
      <c r="D1949" s="211"/>
      <c r="E1949" s="210"/>
      <c r="F1949" s="209">
        <v>85.63</v>
      </c>
      <c r="G1949" s="212" t="s">
        <v>334</v>
      </c>
      <c r="H1949" s="211"/>
      <c r="I1949" s="210"/>
      <c r="J1949" s="209">
        <v>168.55</v>
      </c>
    </row>
    <row r="1950" spans="1:10" ht="14.25" customHeight="1" x14ac:dyDescent="0.3">
      <c r="A1950" s="212" t="s">
        <v>333</v>
      </c>
      <c r="B1950" s="211"/>
      <c r="C1950" s="211"/>
      <c r="D1950" s="211"/>
      <c r="E1950" s="210"/>
      <c r="F1950" s="209">
        <v>252.2</v>
      </c>
      <c r="G1950" s="212" t="s">
        <v>332</v>
      </c>
      <c r="H1950" s="211"/>
      <c r="I1950" s="210"/>
      <c r="J1950" s="209">
        <v>918.67</v>
      </c>
    </row>
    <row r="1951" spans="1:10" ht="22.8" customHeight="1" x14ac:dyDescent="0.3">
      <c r="A1951" s="232" t="s">
        <v>342</v>
      </c>
      <c r="B1951" s="228" t="s">
        <v>341</v>
      </c>
      <c r="C1951" s="228" t="s">
        <v>478</v>
      </c>
      <c r="D1951" s="231" t="s">
        <v>477</v>
      </c>
      <c r="E1951" s="230"/>
      <c r="F1951" s="230"/>
      <c r="G1951" s="230"/>
      <c r="H1951" s="230"/>
      <c r="I1951" s="229"/>
      <c r="J1951" s="228" t="s">
        <v>442</v>
      </c>
    </row>
    <row r="1952" spans="1:10" ht="14.25" customHeight="1" x14ac:dyDescent="0.3">
      <c r="A1952" s="224" t="s">
        <v>54</v>
      </c>
      <c r="B1952" s="224" t="s">
        <v>55</v>
      </c>
      <c r="C1952" s="224" t="s">
        <v>9</v>
      </c>
      <c r="D1952" s="227" t="s">
        <v>10</v>
      </c>
      <c r="E1952" s="226"/>
      <c r="F1952" s="225"/>
      <c r="G1952" s="224" t="s">
        <v>353</v>
      </c>
      <c r="H1952" s="224" t="s">
        <v>352</v>
      </c>
      <c r="I1952" s="223" t="s">
        <v>351</v>
      </c>
      <c r="J1952" s="222" t="s">
        <v>56</v>
      </c>
    </row>
    <row r="1953" spans="1:10" ht="22.8" customHeight="1" x14ac:dyDescent="0.3">
      <c r="A1953" s="220" t="s">
        <v>342</v>
      </c>
      <c r="B1953" s="216" t="s">
        <v>341</v>
      </c>
      <c r="C1953" s="216" t="s">
        <v>820</v>
      </c>
      <c r="D1953" s="219" t="s">
        <v>819</v>
      </c>
      <c r="E1953" s="218"/>
      <c r="F1953" s="217"/>
      <c r="G1953" s="216" t="s">
        <v>338</v>
      </c>
      <c r="H1953" s="215">
        <v>1</v>
      </c>
      <c r="I1953" s="214">
        <v>0.41</v>
      </c>
      <c r="J1953" s="213">
        <v>0.41</v>
      </c>
    </row>
    <row r="1954" spans="1:10" ht="22.8" customHeight="1" x14ac:dyDescent="0.3">
      <c r="A1954" s="220" t="s">
        <v>342</v>
      </c>
      <c r="B1954" s="216" t="s">
        <v>341</v>
      </c>
      <c r="C1954" s="216" t="s">
        <v>818</v>
      </c>
      <c r="D1954" s="219" t="s">
        <v>817</v>
      </c>
      <c r="E1954" s="218"/>
      <c r="F1954" s="217"/>
      <c r="G1954" s="216" t="s">
        <v>338</v>
      </c>
      <c r="H1954" s="215">
        <v>1</v>
      </c>
      <c r="I1954" s="214">
        <v>0.09</v>
      </c>
      <c r="J1954" s="213">
        <v>0.09</v>
      </c>
    </row>
    <row r="1955" spans="1:10" ht="22.8" customHeight="1" x14ac:dyDescent="0.3">
      <c r="A1955" s="220" t="s">
        <v>342</v>
      </c>
      <c r="B1955" s="216" t="s">
        <v>341</v>
      </c>
      <c r="C1955" s="216" t="s">
        <v>828</v>
      </c>
      <c r="D1955" s="219" t="s">
        <v>827</v>
      </c>
      <c r="E1955" s="218"/>
      <c r="F1955" s="217"/>
      <c r="G1955" s="216" t="s">
        <v>338</v>
      </c>
      <c r="H1955" s="215">
        <v>1</v>
      </c>
      <c r="I1955" s="214">
        <v>0.32</v>
      </c>
      <c r="J1955" s="213">
        <v>0.32</v>
      </c>
    </row>
    <row r="1956" spans="1:10" ht="22.8" customHeight="1" x14ac:dyDescent="0.3">
      <c r="A1956" s="220" t="s">
        <v>342</v>
      </c>
      <c r="B1956" s="216" t="s">
        <v>341</v>
      </c>
      <c r="C1956" s="216" t="s">
        <v>824</v>
      </c>
      <c r="D1956" s="219" t="s">
        <v>823</v>
      </c>
      <c r="E1956" s="218"/>
      <c r="F1956" s="217"/>
      <c r="G1956" s="216" t="s">
        <v>338</v>
      </c>
      <c r="H1956" s="215">
        <v>1</v>
      </c>
      <c r="I1956" s="214">
        <v>0.6</v>
      </c>
      <c r="J1956" s="213">
        <v>0.6</v>
      </c>
    </row>
    <row r="1957" spans="1:10" ht="14.25" customHeight="1" x14ac:dyDescent="0.3">
      <c r="A1957" s="212" t="s">
        <v>337</v>
      </c>
      <c r="B1957" s="211"/>
      <c r="C1957" s="211"/>
      <c r="D1957" s="211"/>
      <c r="E1957" s="210"/>
      <c r="F1957" s="209">
        <v>0</v>
      </c>
      <c r="G1957" s="212" t="s">
        <v>336</v>
      </c>
      <c r="H1957" s="211"/>
      <c r="I1957" s="210"/>
      <c r="J1957" s="209">
        <v>1.42</v>
      </c>
    </row>
    <row r="1958" spans="1:10" ht="14.25" customHeight="1" x14ac:dyDescent="0.3">
      <c r="A1958" s="212" t="s">
        <v>335</v>
      </c>
      <c r="B1958" s="211"/>
      <c r="C1958" s="211"/>
      <c r="D1958" s="211"/>
      <c r="E1958" s="210"/>
      <c r="F1958" s="209">
        <v>0</v>
      </c>
      <c r="G1958" s="212" t="s">
        <v>334</v>
      </c>
      <c r="H1958" s="211"/>
      <c r="I1958" s="210"/>
      <c r="J1958" s="209">
        <v>0.32</v>
      </c>
    </row>
    <row r="1959" spans="1:10" ht="14.25" customHeight="1" x14ac:dyDescent="0.3">
      <c r="A1959" s="212" t="s">
        <v>333</v>
      </c>
      <c r="B1959" s="211"/>
      <c r="C1959" s="211"/>
      <c r="D1959" s="211"/>
      <c r="E1959" s="210"/>
      <c r="F1959" s="209">
        <v>0</v>
      </c>
      <c r="G1959" s="212" t="s">
        <v>332</v>
      </c>
      <c r="H1959" s="211"/>
      <c r="I1959" s="210"/>
      <c r="J1959" s="209">
        <v>1.74</v>
      </c>
    </row>
    <row r="1960" spans="1:10" ht="22.8" customHeight="1" x14ac:dyDescent="0.3">
      <c r="A1960" s="232" t="s">
        <v>342</v>
      </c>
      <c r="B1960" s="228" t="s">
        <v>341</v>
      </c>
      <c r="C1960" s="228" t="s">
        <v>820</v>
      </c>
      <c r="D1960" s="231" t="s">
        <v>819</v>
      </c>
      <c r="E1960" s="230"/>
      <c r="F1960" s="230"/>
      <c r="G1960" s="230"/>
      <c r="H1960" s="230"/>
      <c r="I1960" s="229"/>
      <c r="J1960" s="228" t="s">
        <v>338</v>
      </c>
    </row>
    <row r="1961" spans="1:10" ht="14.25" customHeight="1" x14ac:dyDescent="0.3">
      <c r="A1961" s="224" t="s">
        <v>54</v>
      </c>
      <c r="B1961" s="224" t="s">
        <v>55</v>
      </c>
      <c r="C1961" s="224" t="s">
        <v>9</v>
      </c>
      <c r="D1961" s="227" t="s">
        <v>10</v>
      </c>
      <c r="E1961" s="226"/>
      <c r="F1961" s="225"/>
      <c r="G1961" s="224" t="s">
        <v>353</v>
      </c>
      <c r="H1961" s="224" t="s">
        <v>352</v>
      </c>
      <c r="I1961" s="223" t="s">
        <v>351</v>
      </c>
      <c r="J1961" s="222" t="s">
        <v>56</v>
      </c>
    </row>
    <row r="1962" spans="1:10" ht="22.8" customHeight="1" x14ac:dyDescent="0.3">
      <c r="A1962" s="216" t="s">
        <v>362</v>
      </c>
      <c r="B1962" s="216" t="s">
        <v>341</v>
      </c>
      <c r="C1962" s="216" t="s">
        <v>826</v>
      </c>
      <c r="D1962" s="219" t="s">
        <v>825</v>
      </c>
      <c r="E1962" s="218"/>
      <c r="F1962" s="217"/>
      <c r="G1962" s="216" t="s">
        <v>0</v>
      </c>
      <c r="H1962" s="215">
        <v>1.2799999999999999E-4</v>
      </c>
      <c r="I1962" s="214">
        <v>3202.6</v>
      </c>
      <c r="J1962" s="213">
        <v>0.41</v>
      </c>
    </row>
    <row r="1963" spans="1:10" ht="31.95" customHeight="1" x14ac:dyDescent="0.3"/>
    <row r="1964" spans="1:10" ht="11.25" customHeight="1" x14ac:dyDescent="0.3">
      <c r="A1964" s="208" t="s">
        <v>331</v>
      </c>
      <c r="B1964" s="208"/>
      <c r="C1964" s="208"/>
      <c r="D1964" s="208"/>
      <c r="E1964" s="208"/>
      <c r="F1964" s="208"/>
      <c r="G1964" s="208"/>
      <c r="H1964" s="208"/>
      <c r="I1964" s="208"/>
      <c r="J1964" s="208"/>
    </row>
    <row r="1965" spans="1:10" ht="11.25" customHeight="1" x14ac:dyDescent="0.3">
      <c r="A1965" s="208" t="s">
        <v>330</v>
      </c>
      <c r="B1965" s="208"/>
      <c r="C1965" s="208"/>
      <c r="D1965" s="208"/>
      <c r="E1965" s="208"/>
      <c r="F1965" s="208"/>
      <c r="G1965" s="208"/>
      <c r="H1965" s="208"/>
      <c r="I1965" s="208"/>
      <c r="J1965" s="208"/>
    </row>
    <row r="1966" spans="1:10" ht="11.25" customHeight="1" x14ac:dyDescent="0.3">
      <c r="A1966" s="208" t="s">
        <v>329</v>
      </c>
      <c r="B1966" s="208"/>
      <c r="C1966" s="208"/>
      <c r="D1966" s="208"/>
      <c r="E1966" s="208"/>
      <c r="F1966" s="208"/>
      <c r="G1966" s="208"/>
      <c r="H1966" s="208"/>
      <c r="I1966" s="208"/>
      <c r="J1966" s="208"/>
    </row>
    <row r="1967" spans="1:10" ht="70.95" customHeight="1" x14ac:dyDescent="0.3"/>
    <row r="1968" spans="1:10" ht="14.25" customHeight="1" x14ac:dyDescent="0.3">
      <c r="A1968" s="256" t="s">
        <v>395</v>
      </c>
      <c r="B1968" s="255"/>
      <c r="C1968" s="255"/>
      <c r="D1968" s="255"/>
      <c r="E1968" s="255"/>
      <c r="F1968" s="255"/>
      <c r="G1968" s="255"/>
      <c r="H1968" s="255"/>
      <c r="I1968" s="255"/>
      <c r="J1968" s="254"/>
    </row>
    <row r="1969" spans="1:10" ht="14.25" customHeight="1" x14ac:dyDescent="0.3">
      <c r="A1969" s="253" t="s">
        <v>394</v>
      </c>
      <c r="B1969" s="251" t="s">
        <v>57</v>
      </c>
      <c r="C1969" s="250"/>
      <c r="D1969" s="250"/>
      <c r="E1969" s="250"/>
      <c r="F1969" s="250"/>
      <c r="G1969" s="250"/>
      <c r="H1969" s="249"/>
      <c r="I1969" s="233" t="s">
        <v>393</v>
      </c>
      <c r="J1969" s="216" t="s">
        <v>829</v>
      </c>
    </row>
    <row r="1970" spans="1:10" ht="14.25" customHeight="1" x14ac:dyDescent="0.3">
      <c r="A1970" s="253" t="s">
        <v>61</v>
      </c>
      <c r="B1970" s="251" t="s">
        <v>65</v>
      </c>
      <c r="C1970" s="250"/>
      <c r="D1970" s="250"/>
      <c r="E1970" s="250"/>
      <c r="F1970" s="250"/>
      <c r="G1970" s="250"/>
      <c r="H1970" s="249"/>
      <c r="I1970" s="233" t="s">
        <v>391</v>
      </c>
      <c r="J1970" s="216" t="s">
        <v>390</v>
      </c>
    </row>
    <row r="1971" spans="1:10" ht="14.25" customHeight="1" x14ac:dyDescent="0.3">
      <c r="A1971" s="252" t="s">
        <v>389</v>
      </c>
      <c r="B1971" s="251" t="s">
        <v>209</v>
      </c>
      <c r="C1971" s="250"/>
      <c r="D1971" s="250"/>
      <c r="E1971" s="250"/>
      <c r="F1971" s="250"/>
      <c r="G1971" s="250"/>
      <c r="H1971" s="249"/>
      <c r="I1971" s="240" t="s">
        <v>388</v>
      </c>
      <c r="J1971" s="239"/>
    </row>
    <row r="1972" spans="1:10" ht="14.25" customHeight="1" x14ac:dyDescent="0.3">
      <c r="A1972" s="248" t="s">
        <v>387</v>
      </c>
      <c r="B1972" s="247" t="s">
        <v>386</v>
      </c>
      <c r="C1972" s="246"/>
      <c r="D1972" s="246"/>
      <c r="E1972" s="246"/>
      <c r="F1972" s="246"/>
      <c r="G1972" s="246"/>
      <c r="H1972" s="245"/>
      <c r="I1972" s="233" t="s">
        <v>385</v>
      </c>
      <c r="J1972" s="216" t="s">
        <v>384</v>
      </c>
    </row>
    <row r="1973" spans="1:10" ht="14.25" customHeight="1" x14ac:dyDescent="0.3">
      <c r="A1973" s="238"/>
      <c r="B1973" s="243"/>
      <c r="C1973" s="242"/>
      <c r="D1973" s="242"/>
      <c r="E1973" s="242"/>
      <c r="F1973" s="242"/>
      <c r="G1973" s="242"/>
      <c r="H1973" s="241"/>
      <c r="I1973" s="244" t="s">
        <v>383</v>
      </c>
      <c r="J1973" s="216" t="s">
        <v>382</v>
      </c>
    </row>
    <row r="1974" spans="1:10" ht="14.25" customHeight="1" x14ac:dyDescent="0.3">
      <c r="A1974" s="238"/>
      <c r="B1974" s="243"/>
      <c r="C1974" s="242"/>
      <c r="D1974" s="242"/>
      <c r="E1974" s="242"/>
      <c r="F1974" s="242"/>
      <c r="G1974" s="242"/>
      <c r="H1974" s="241"/>
      <c r="I1974" s="240" t="s">
        <v>7</v>
      </c>
      <c r="J1974" s="239"/>
    </row>
    <row r="1975" spans="1:10" ht="14.25" customHeight="1" x14ac:dyDescent="0.3">
      <c r="A1975" s="238"/>
      <c r="B1975" s="237"/>
      <c r="C1975" s="236"/>
      <c r="D1975" s="236"/>
      <c r="E1975" s="236"/>
      <c r="F1975" s="236"/>
      <c r="G1975" s="236"/>
      <c r="H1975" s="235"/>
      <c r="I1975" s="233" t="s">
        <v>381</v>
      </c>
      <c r="J1975" s="216" t="s">
        <v>380</v>
      </c>
    </row>
    <row r="1976" spans="1:10" ht="14.25" customHeight="1" x14ac:dyDescent="0.3">
      <c r="A1976" s="234"/>
      <c r="B1976" s="219" t="s">
        <v>378</v>
      </c>
      <c r="C1976" s="218"/>
      <c r="D1976" s="217"/>
      <c r="E1976" s="219" t="s">
        <v>320</v>
      </c>
      <c r="F1976" s="218"/>
      <c r="G1976" s="218"/>
      <c r="H1976" s="217"/>
      <c r="I1976" s="233" t="s">
        <v>379</v>
      </c>
      <c r="J1976" s="216" t="s">
        <v>378</v>
      </c>
    </row>
    <row r="1977" spans="1:10" ht="14.25" customHeight="1" x14ac:dyDescent="0.3">
      <c r="A1977" s="233" t="s">
        <v>377</v>
      </c>
      <c r="B1977" s="219" t="s">
        <v>376</v>
      </c>
      <c r="C1977" s="218"/>
      <c r="D1977" s="218"/>
      <c r="E1977" s="218"/>
      <c r="F1977" s="218"/>
      <c r="G1977" s="218"/>
      <c r="H1977" s="218"/>
      <c r="I1977" s="218"/>
      <c r="J1977" s="217"/>
    </row>
    <row r="1978" spans="1:10" ht="14.25" customHeight="1" x14ac:dyDescent="0.3">
      <c r="A1978" s="212" t="s">
        <v>337</v>
      </c>
      <c r="B1978" s="211"/>
      <c r="C1978" s="211"/>
      <c r="D1978" s="211"/>
      <c r="E1978" s="210"/>
      <c r="F1978" s="209">
        <v>0</v>
      </c>
      <c r="G1978" s="212" t="s">
        <v>336</v>
      </c>
      <c r="H1978" s="211"/>
      <c r="I1978" s="210"/>
      <c r="J1978" s="209">
        <v>0.41</v>
      </c>
    </row>
    <row r="1979" spans="1:10" ht="14.25" customHeight="1" x14ac:dyDescent="0.3">
      <c r="A1979" s="212" t="s">
        <v>335</v>
      </c>
      <c r="B1979" s="211"/>
      <c r="C1979" s="211"/>
      <c r="D1979" s="211"/>
      <c r="E1979" s="210"/>
      <c r="F1979" s="209">
        <v>0</v>
      </c>
      <c r="G1979" s="212" t="s">
        <v>334</v>
      </c>
      <c r="H1979" s="211"/>
      <c r="I1979" s="210"/>
      <c r="J1979" s="209">
        <v>0.09</v>
      </c>
    </row>
    <row r="1980" spans="1:10" ht="14.25" customHeight="1" x14ac:dyDescent="0.3">
      <c r="A1980" s="212" t="s">
        <v>333</v>
      </c>
      <c r="B1980" s="211"/>
      <c r="C1980" s="211"/>
      <c r="D1980" s="211"/>
      <c r="E1980" s="210"/>
      <c r="F1980" s="209">
        <v>0</v>
      </c>
      <c r="G1980" s="212" t="s">
        <v>332</v>
      </c>
      <c r="H1980" s="211"/>
      <c r="I1980" s="210"/>
      <c r="J1980" s="209">
        <v>0.5</v>
      </c>
    </row>
    <row r="1981" spans="1:10" ht="14.25" customHeight="1" x14ac:dyDescent="0.3">
      <c r="A1981" s="232" t="s">
        <v>342</v>
      </c>
      <c r="B1981" s="228" t="s">
        <v>341</v>
      </c>
      <c r="C1981" s="228" t="s">
        <v>818</v>
      </c>
      <c r="D1981" s="231" t="s">
        <v>817</v>
      </c>
      <c r="E1981" s="230"/>
      <c r="F1981" s="230"/>
      <c r="G1981" s="230"/>
      <c r="H1981" s="230"/>
      <c r="I1981" s="229"/>
      <c r="J1981" s="228" t="s">
        <v>338</v>
      </c>
    </row>
    <row r="1982" spans="1:10" ht="14.25" customHeight="1" x14ac:dyDescent="0.3">
      <c r="A1982" s="224" t="s">
        <v>54</v>
      </c>
      <c r="B1982" s="224" t="s">
        <v>55</v>
      </c>
      <c r="C1982" s="224" t="s">
        <v>9</v>
      </c>
      <c r="D1982" s="227" t="s">
        <v>10</v>
      </c>
      <c r="E1982" s="226"/>
      <c r="F1982" s="225"/>
      <c r="G1982" s="224" t="s">
        <v>353</v>
      </c>
      <c r="H1982" s="224" t="s">
        <v>352</v>
      </c>
      <c r="I1982" s="223" t="s">
        <v>351</v>
      </c>
      <c r="J1982" s="222" t="s">
        <v>56</v>
      </c>
    </row>
    <row r="1983" spans="1:10" ht="22.8" customHeight="1" x14ac:dyDescent="0.3">
      <c r="A1983" s="216" t="s">
        <v>362</v>
      </c>
      <c r="B1983" s="216" t="s">
        <v>341</v>
      </c>
      <c r="C1983" s="216" t="s">
        <v>826</v>
      </c>
      <c r="D1983" s="219" t="s">
        <v>825</v>
      </c>
      <c r="E1983" s="218"/>
      <c r="F1983" s="217"/>
      <c r="G1983" s="216" t="s">
        <v>0</v>
      </c>
      <c r="H1983" s="215">
        <v>2.9600000000000001E-5</v>
      </c>
      <c r="I1983" s="214">
        <v>3202.6</v>
      </c>
      <c r="J1983" s="213">
        <v>0.09</v>
      </c>
    </row>
    <row r="1984" spans="1:10" ht="14.25" customHeight="1" x14ac:dyDescent="0.3">
      <c r="A1984" s="212" t="s">
        <v>337</v>
      </c>
      <c r="B1984" s="211"/>
      <c r="C1984" s="211"/>
      <c r="D1984" s="211"/>
      <c r="E1984" s="210"/>
      <c r="F1984" s="209">
        <v>0</v>
      </c>
      <c r="G1984" s="212" t="s">
        <v>336</v>
      </c>
      <c r="H1984" s="211"/>
      <c r="I1984" s="210"/>
      <c r="J1984" s="209">
        <v>0.09</v>
      </c>
    </row>
    <row r="1985" spans="1:10" ht="14.25" customHeight="1" x14ac:dyDescent="0.3">
      <c r="A1985" s="212" t="s">
        <v>335</v>
      </c>
      <c r="B1985" s="211"/>
      <c r="C1985" s="211"/>
      <c r="D1985" s="211"/>
      <c r="E1985" s="210"/>
      <c r="F1985" s="209">
        <v>0</v>
      </c>
      <c r="G1985" s="212" t="s">
        <v>334</v>
      </c>
      <c r="H1985" s="211"/>
      <c r="I1985" s="210"/>
      <c r="J1985" s="209">
        <v>0.02</v>
      </c>
    </row>
    <row r="1986" spans="1:10" ht="14.25" customHeight="1" x14ac:dyDescent="0.3">
      <c r="A1986" s="212" t="s">
        <v>333</v>
      </c>
      <c r="B1986" s="211"/>
      <c r="C1986" s="211"/>
      <c r="D1986" s="211"/>
      <c r="E1986" s="210"/>
      <c r="F1986" s="209">
        <v>0</v>
      </c>
      <c r="G1986" s="212" t="s">
        <v>332</v>
      </c>
      <c r="H1986" s="211"/>
      <c r="I1986" s="210"/>
      <c r="J1986" s="209">
        <v>0.11</v>
      </c>
    </row>
    <row r="1987" spans="1:10" ht="22.8" customHeight="1" x14ac:dyDescent="0.3">
      <c r="A1987" s="232" t="s">
        <v>342</v>
      </c>
      <c r="B1987" s="228" t="s">
        <v>341</v>
      </c>
      <c r="C1987" s="228" t="s">
        <v>828</v>
      </c>
      <c r="D1987" s="231" t="s">
        <v>827</v>
      </c>
      <c r="E1987" s="230"/>
      <c r="F1987" s="230"/>
      <c r="G1987" s="230"/>
      <c r="H1987" s="230"/>
      <c r="I1987" s="229"/>
      <c r="J1987" s="228" t="s">
        <v>338</v>
      </c>
    </row>
    <row r="1988" spans="1:10" ht="14.25" customHeight="1" x14ac:dyDescent="0.3">
      <c r="A1988" s="224" t="s">
        <v>54</v>
      </c>
      <c r="B1988" s="224" t="s">
        <v>55</v>
      </c>
      <c r="C1988" s="224" t="s">
        <v>9</v>
      </c>
      <c r="D1988" s="227" t="s">
        <v>10</v>
      </c>
      <c r="E1988" s="226"/>
      <c r="F1988" s="225"/>
      <c r="G1988" s="224" t="s">
        <v>353</v>
      </c>
      <c r="H1988" s="224" t="s">
        <v>352</v>
      </c>
      <c r="I1988" s="223" t="s">
        <v>351</v>
      </c>
      <c r="J1988" s="222" t="s">
        <v>56</v>
      </c>
    </row>
    <row r="1989" spans="1:10" ht="22.8" customHeight="1" x14ac:dyDescent="0.3">
      <c r="A1989" s="216" t="s">
        <v>362</v>
      </c>
      <c r="B1989" s="216" t="s">
        <v>341</v>
      </c>
      <c r="C1989" s="216" t="s">
        <v>826</v>
      </c>
      <c r="D1989" s="219" t="s">
        <v>825</v>
      </c>
      <c r="E1989" s="218"/>
      <c r="F1989" s="217"/>
      <c r="G1989" s="216" t="s">
        <v>0</v>
      </c>
      <c r="H1989" s="215">
        <v>1E-4</v>
      </c>
      <c r="I1989" s="214">
        <v>3202.6</v>
      </c>
      <c r="J1989" s="213">
        <v>0.32</v>
      </c>
    </row>
    <row r="1990" spans="1:10" ht="14.25" customHeight="1" x14ac:dyDescent="0.3">
      <c r="A1990" s="212" t="s">
        <v>337</v>
      </c>
      <c r="B1990" s="211"/>
      <c r="C1990" s="211"/>
      <c r="D1990" s="211"/>
      <c r="E1990" s="210"/>
      <c r="F1990" s="209">
        <v>0</v>
      </c>
      <c r="G1990" s="212" t="s">
        <v>336</v>
      </c>
      <c r="H1990" s="211"/>
      <c r="I1990" s="210"/>
      <c r="J1990" s="209">
        <v>0.32</v>
      </c>
    </row>
    <row r="1991" spans="1:10" ht="14.25" customHeight="1" x14ac:dyDescent="0.3">
      <c r="A1991" s="212" t="s">
        <v>335</v>
      </c>
      <c r="B1991" s="211"/>
      <c r="C1991" s="211"/>
      <c r="D1991" s="211"/>
      <c r="E1991" s="210"/>
      <c r="F1991" s="209">
        <v>0</v>
      </c>
      <c r="G1991" s="212" t="s">
        <v>334</v>
      </c>
      <c r="H1991" s="211"/>
      <c r="I1991" s="210"/>
      <c r="J1991" s="209">
        <v>7.0000000000000007E-2</v>
      </c>
    </row>
    <row r="1992" spans="1:10" ht="14.25" customHeight="1" x14ac:dyDescent="0.3">
      <c r="A1992" s="212" t="s">
        <v>333</v>
      </c>
      <c r="B1992" s="211"/>
      <c r="C1992" s="211"/>
      <c r="D1992" s="211"/>
      <c r="E1992" s="210"/>
      <c r="F1992" s="209">
        <v>0</v>
      </c>
      <c r="G1992" s="212" t="s">
        <v>332</v>
      </c>
      <c r="H1992" s="211"/>
      <c r="I1992" s="210"/>
      <c r="J1992" s="209">
        <v>0.39</v>
      </c>
    </row>
    <row r="1993" spans="1:10" ht="22.8" customHeight="1" x14ac:dyDescent="0.3">
      <c r="A1993" s="232" t="s">
        <v>342</v>
      </c>
      <c r="B1993" s="228" t="s">
        <v>341</v>
      </c>
      <c r="C1993" s="228" t="s">
        <v>824</v>
      </c>
      <c r="D1993" s="231" t="s">
        <v>823</v>
      </c>
      <c r="E1993" s="230"/>
      <c r="F1993" s="230"/>
      <c r="G1993" s="230"/>
      <c r="H1993" s="230"/>
      <c r="I1993" s="229"/>
      <c r="J1993" s="228" t="s">
        <v>338</v>
      </c>
    </row>
    <row r="1994" spans="1:10" ht="14.25" customHeight="1" x14ac:dyDescent="0.3">
      <c r="A1994" s="224" t="s">
        <v>54</v>
      </c>
      <c r="B1994" s="224" t="s">
        <v>55</v>
      </c>
      <c r="C1994" s="224" t="s">
        <v>9</v>
      </c>
      <c r="D1994" s="227" t="s">
        <v>10</v>
      </c>
      <c r="E1994" s="226"/>
      <c r="F1994" s="225"/>
      <c r="G1994" s="224" t="s">
        <v>353</v>
      </c>
      <c r="H1994" s="224" t="s">
        <v>352</v>
      </c>
      <c r="I1994" s="223" t="s">
        <v>351</v>
      </c>
      <c r="J1994" s="222" t="s">
        <v>56</v>
      </c>
    </row>
    <row r="1995" spans="1:10" ht="14.25" customHeight="1" x14ac:dyDescent="0.3">
      <c r="A1995" s="216" t="s">
        <v>346</v>
      </c>
      <c r="B1995" s="216" t="s">
        <v>341</v>
      </c>
      <c r="C1995" s="216" t="s">
        <v>555</v>
      </c>
      <c r="D1995" s="219" t="s">
        <v>554</v>
      </c>
      <c r="E1995" s="218"/>
      <c r="F1995" s="217"/>
      <c r="G1995" s="216" t="s">
        <v>553</v>
      </c>
      <c r="H1995" s="215">
        <v>0.52</v>
      </c>
      <c r="I1995" s="214">
        <v>1.1599999999999999</v>
      </c>
      <c r="J1995" s="213">
        <v>0.6</v>
      </c>
    </row>
    <row r="1996" spans="1:10" ht="14.25" customHeight="1" x14ac:dyDescent="0.3">
      <c r="A1996" s="212" t="s">
        <v>337</v>
      </c>
      <c r="B1996" s="211"/>
      <c r="C1996" s="211"/>
      <c r="D1996" s="211"/>
      <c r="E1996" s="210"/>
      <c r="F1996" s="209">
        <v>0</v>
      </c>
      <c r="G1996" s="212" t="s">
        <v>336</v>
      </c>
      <c r="H1996" s="211"/>
      <c r="I1996" s="210"/>
      <c r="J1996" s="209">
        <v>0.6</v>
      </c>
    </row>
    <row r="1997" spans="1:10" ht="14.25" customHeight="1" x14ac:dyDescent="0.3">
      <c r="A1997" s="212" t="s">
        <v>335</v>
      </c>
      <c r="B1997" s="211"/>
      <c r="C1997" s="211"/>
      <c r="D1997" s="211"/>
      <c r="E1997" s="210"/>
      <c r="F1997" s="209">
        <v>0</v>
      </c>
      <c r="G1997" s="212" t="s">
        <v>334</v>
      </c>
      <c r="H1997" s="211"/>
      <c r="I1997" s="210"/>
      <c r="J1997" s="209">
        <v>0.13</v>
      </c>
    </row>
    <row r="1998" spans="1:10" ht="14.25" customHeight="1" x14ac:dyDescent="0.3">
      <c r="A1998" s="212" t="s">
        <v>333</v>
      </c>
      <c r="B1998" s="211"/>
      <c r="C1998" s="211"/>
      <c r="D1998" s="211"/>
      <c r="E1998" s="210"/>
      <c r="F1998" s="209">
        <v>0</v>
      </c>
      <c r="G1998" s="212" t="s">
        <v>332</v>
      </c>
      <c r="H1998" s="211"/>
      <c r="I1998" s="210"/>
      <c r="J1998" s="209">
        <v>0.73</v>
      </c>
    </row>
    <row r="1999" spans="1:10" ht="22.8" customHeight="1" x14ac:dyDescent="0.3">
      <c r="A1999" s="232" t="s">
        <v>342</v>
      </c>
      <c r="B1999" s="228" t="s">
        <v>341</v>
      </c>
      <c r="C1999" s="228" t="s">
        <v>822</v>
      </c>
      <c r="D1999" s="231" t="s">
        <v>821</v>
      </c>
      <c r="E1999" s="230"/>
      <c r="F1999" s="230"/>
      <c r="G1999" s="230"/>
      <c r="H1999" s="230"/>
      <c r="I1999" s="229"/>
      <c r="J1999" s="228" t="s">
        <v>217</v>
      </c>
    </row>
    <row r="2000" spans="1:10" ht="14.25" customHeight="1" x14ac:dyDescent="0.3">
      <c r="A2000" s="224" t="s">
        <v>54</v>
      </c>
      <c r="B2000" s="224" t="s">
        <v>55</v>
      </c>
      <c r="C2000" s="224" t="s">
        <v>9</v>
      </c>
      <c r="D2000" s="227" t="s">
        <v>10</v>
      </c>
      <c r="E2000" s="226"/>
      <c r="F2000" s="225"/>
      <c r="G2000" s="224" t="s">
        <v>353</v>
      </c>
      <c r="H2000" s="224" t="s">
        <v>352</v>
      </c>
      <c r="I2000" s="223" t="s">
        <v>351</v>
      </c>
      <c r="J2000" s="222" t="s">
        <v>56</v>
      </c>
    </row>
    <row r="2001" spans="1:10" ht="14.25" customHeight="1" x14ac:dyDescent="0.3">
      <c r="A2001" s="216" t="s">
        <v>346</v>
      </c>
      <c r="B2001" s="216" t="s">
        <v>341</v>
      </c>
      <c r="C2001" s="216" t="s">
        <v>350</v>
      </c>
      <c r="D2001" s="219" t="s">
        <v>349</v>
      </c>
      <c r="E2001" s="218"/>
      <c r="F2001" s="217"/>
      <c r="G2001" s="216" t="s">
        <v>217</v>
      </c>
      <c r="H2001" s="215">
        <v>0.80459999999999998</v>
      </c>
      <c r="I2001" s="214">
        <v>90</v>
      </c>
      <c r="J2001" s="213">
        <v>72.41</v>
      </c>
    </row>
    <row r="2002" spans="1:10" ht="14.25" customHeight="1" x14ac:dyDescent="0.3">
      <c r="A2002" s="216" t="s">
        <v>346</v>
      </c>
      <c r="B2002" s="216" t="s">
        <v>341</v>
      </c>
      <c r="C2002" s="216" t="s">
        <v>345</v>
      </c>
      <c r="D2002" s="219" t="s">
        <v>344</v>
      </c>
      <c r="E2002" s="218"/>
      <c r="F2002" s="217"/>
      <c r="G2002" s="216" t="s">
        <v>343</v>
      </c>
      <c r="H2002" s="221">
        <v>273.06299999999999</v>
      </c>
      <c r="I2002" s="214">
        <v>1.1000000000000001</v>
      </c>
      <c r="J2002" s="213">
        <v>300.37</v>
      </c>
    </row>
    <row r="2003" spans="1:10" ht="14.25" customHeight="1" x14ac:dyDescent="0.3">
      <c r="A2003" s="216" t="s">
        <v>346</v>
      </c>
      <c r="B2003" s="216" t="s">
        <v>341</v>
      </c>
      <c r="C2003" s="216" t="s">
        <v>455</v>
      </c>
      <c r="D2003" s="219" t="s">
        <v>454</v>
      </c>
      <c r="E2003" s="218"/>
      <c r="F2003" s="217"/>
      <c r="G2003" s="216" t="s">
        <v>217</v>
      </c>
      <c r="H2003" s="215">
        <v>0.57920000000000005</v>
      </c>
      <c r="I2003" s="214">
        <v>218.85</v>
      </c>
      <c r="J2003" s="213">
        <v>126.76</v>
      </c>
    </row>
    <row r="2004" spans="1:10" ht="14.25" customHeight="1" x14ac:dyDescent="0.3">
      <c r="A2004" s="220" t="s">
        <v>342</v>
      </c>
      <c r="B2004" s="216" t="s">
        <v>341</v>
      </c>
      <c r="C2004" s="216" t="s">
        <v>340</v>
      </c>
      <c r="D2004" s="219" t="s">
        <v>339</v>
      </c>
      <c r="E2004" s="218"/>
      <c r="F2004" s="217"/>
      <c r="G2004" s="216" t="s">
        <v>338</v>
      </c>
      <c r="H2004" s="215">
        <v>2.3275000000000001</v>
      </c>
      <c r="I2004" s="214">
        <v>21.79</v>
      </c>
      <c r="J2004" s="213">
        <v>50.72</v>
      </c>
    </row>
    <row r="2005" spans="1:10" ht="22.8" customHeight="1" x14ac:dyDescent="0.3">
      <c r="A2005" s="220" t="s">
        <v>342</v>
      </c>
      <c r="B2005" s="216" t="s">
        <v>341</v>
      </c>
      <c r="C2005" s="216" t="s">
        <v>453</v>
      </c>
      <c r="D2005" s="219" t="s">
        <v>452</v>
      </c>
      <c r="E2005" s="218"/>
      <c r="F2005" s="217"/>
      <c r="G2005" s="216" t="s">
        <v>338</v>
      </c>
      <c r="H2005" s="215">
        <v>1.4695</v>
      </c>
      <c r="I2005" s="214">
        <v>21.04</v>
      </c>
      <c r="J2005" s="213">
        <v>30.92</v>
      </c>
    </row>
    <row r="2006" spans="1:10" ht="22.8" customHeight="1" x14ac:dyDescent="0.3">
      <c r="A2006" s="220" t="s">
        <v>342</v>
      </c>
      <c r="B2006" s="216" t="s">
        <v>341</v>
      </c>
      <c r="C2006" s="216" t="s">
        <v>705</v>
      </c>
      <c r="D2006" s="219" t="s">
        <v>704</v>
      </c>
      <c r="E2006" s="218"/>
      <c r="F2006" s="217"/>
      <c r="G2006" s="216" t="s">
        <v>442</v>
      </c>
      <c r="H2006" s="215">
        <v>0.75629999999999997</v>
      </c>
      <c r="I2006" s="214">
        <v>2.36</v>
      </c>
      <c r="J2006" s="213">
        <v>1.78</v>
      </c>
    </row>
    <row r="2007" spans="1:10" ht="22.8" customHeight="1" x14ac:dyDescent="0.3">
      <c r="A2007" s="220" t="s">
        <v>342</v>
      </c>
      <c r="B2007" s="216" t="s">
        <v>341</v>
      </c>
      <c r="C2007" s="216" t="s">
        <v>703</v>
      </c>
      <c r="D2007" s="219" t="s">
        <v>702</v>
      </c>
      <c r="E2007" s="218"/>
      <c r="F2007" s="217"/>
      <c r="G2007" s="216" t="s">
        <v>439</v>
      </c>
      <c r="H2007" s="215">
        <v>0.71309999999999996</v>
      </c>
      <c r="I2007" s="214">
        <v>0.47</v>
      </c>
      <c r="J2007" s="213">
        <v>0.34</v>
      </c>
    </row>
    <row r="2008" spans="1:10" ht="14.25" customHeight="1" x14ac:dyDescent="0.3">
      <c r="A2008" s="212" t="s">
        <v>337</v>
      </c>
      <c r="B2008" s="211"/>
      <c r="C2008" s="211"/>
      <c r="D2008" s="211"/>
      <c r="E2008" s="210"/>
      <c r="F2008" s="209">
        <v>24.89</v>
      </c>
      <c r="G2008" s="212" t="s">
        <v>336</v>
      </c>
      <c r="H2008" s="211"/>
      <c r="I2008" s="210"/>
      <c r="J2008" s="209">
        <v>583.29999999999995</v>
      </c>
    </row>
    <row r="2009" spans="1:10" ht="14.25" customHeight="1" x14ac:dyDescent="0.3">
      <c r="A2009" s="212" t="s">
        <v>335</v>
      </c>
      <c r="B2009" s="211"/>
      <c r="C2009" s="211"/>
      <c r="D2009" s="211"/>
      <c r="E2009" s="210"/>
      <c r="F2009" s="209">
        <v>27.77</v>
      </c>
      <c r="G2009" s="212" t="s">
        <v>334</v>
      </c>
      <c r="H2009" s="211"/>
      <c r="I2009" s="210"/>
      <c r="J2009" s="209">
        <v>131.07</v>
      </c>
    </row>
    <row r="2010" spans="1:10" ht="14.25" customHeight="1" x14ac:dyDescent="0.3">
      <c r="A2010" s="212" t="s">
        <v>333</v>
      </c>
      <c r="B2010" s="211"/>
      <c r="C2010" s="211"/>
      <c r="D2010" s="211"/>
      <c r="E2010" s="210"/>
      <c r="F2010" s="209">
        <v>81.64</v>
      </c>
      <c r="G2010" s="212" t="s">
        <v>332</v>
      </c>
      <c r="H2010" s="211"/>
      <c r="I2010" s="210"/>
      <c r="J2010" s="209">
        <v>714.37</v>
      </c>
    </row>
    <row r="2011" spans="1:10" ht="22.8" customHeight="1" x14ac:dyDescent="0.3">
      <c r="A2011" s="232" t="s">
        <v>342</v>
      </c>
      <c r="B2011" s="228" t="s">
        <v>341</v>
      </c>
      <c r="C2011" s="228" t="s">
        <v>476</v>
      </c>
      <c r="D2011" s="231" t="s">
        <v>475</v>
      </c>
      <c r="E2011" s="230"/>
      <c r="F2011" s="230"/>
      <c r="G2011" s="230"/>
      <c r="H2011" s="230"/>
      <c r="I2011" s="229"/>
      <c r="J2011" s="228" t="s">
        <v>439</v>
      </c>
    </row>
    <row r="2012" spans="1:10" ht="14.25" customHeight="1" x14ac:dyDescent="0.3">
      <c r="A2012" s="224" t="s">
        <v>54</v>
      </c>
      <c r="B2012" s="224" t="s">
        <v>55</v>
      </c>
      <c r="C2012" s="224" t="s">
        <v>9</v>
      </c>
      <c r="D2012" s="227" t="s">
        <v>10</v>
      </c>
      <c r="E2012" s="226"/>
      <c r="F2012" s="225"/>
      <c r="G2012" s="224" t="s">
        <v>353</v>
      </c>
      <c r="H2012" s="224" t="s">
        <v>352</v>
      </c>
      <c r="I2012" s="223" t="s">
        <v>351</v>
      </c>
      <c r="J2012" s="222" t="s">
        <v>56</v>
      </c>
    </row>
    <row r="2013" spans="1:10" ht="22.8" customHeight="1" x14ac:dyDescent="0.3">
      <c r="A2013" s="220" t="s">
        <v>342</v>
      </c>
      <c r="B2013" s="216" t="s">
        <v>341</v>
      </c>
      <c r="C2013" s="216" t="s">
        <v>820</v>
      </c>
      <c r="D2013" s="219" t="s">
        <v>819</v>
      </c>
      <c r="E2013" s="218"/>
      <c r="F2013" s="217"/>
      <c r="G2013" s="216" t="s">
        <v>338</v>
      </c>
      <c r="H2013" s="215">
        <v>1</v>
      </c>
      <c r="I2013" s="214">
        <v>0.41</v>
      </c>
      <c r="J2013" s="213">
        <v>0.41</v>
      </c>
    </row>
    <row r="2014" spans="1:10" ht="22.8" customHeight="1" x14ac:dyDescent="0.3">
      <c r="A2014" s="220" t="s">
        <v>342</v>
      </c>
      <c r="B2014" s="216" t="s">
        <v>341</v>
      </c>
      <c r="C2014" s="216" t="s">
        <v>818</v>
      </c>
      <c r="D2014" s="219" t="s">
        <v>817</v>
      </c>
      <c r="E2014" s="218"/>
      <c r="F2014" s="217"/>
      <c r="G2014" s="216" t="s">
        <v>338</v>
      </c>
      <c r="H2014" s="215">
        <v>1</v>
      </c>
      <c r="I2014" s="214">
        <v>0.09</v>
      </c>
      <c r="J2014" s="213">
        <v>0.09</v>
      </c>
    </row>
    <row r="2015" spans="1:10" ht="14.25" customHeight="1" x14ac:dyDescent="0.3">
      <c r="A2015" s="212" t="s">
        <v>337</v>
      </c>
      <c r="B2015" s="211"/>
      <c r="C2015" s="211"/>
      <c r="D2015" s="211"/>
      <c r="E2015" s="210"/>
      <c r="F2015" s="209">
        <v>0</v>
      </c>
      <c r="G2015" s="212" t="s">
        <v>336</v>
      </c>
      <c r="H2015" s="211"/>
      <c r="I2015" s="210"/>
      <c r="J2015" s="209">
        <v>0.5</v>
      </c>
    </row>
    <row r="2016" spans="1:10" ht="14.25" customHeight="1" x14ac:dyDescent="0.3">
      <c r="A2016" s="212" t="s">
        <v>335</v>
      </c>
      <c r="B2016" s="211"/>
      <c r="C2016" s="211"/>
      <c r="D2016" s="211"/>
      <c r="E2016" s="210"/>
      <c r="F2016" s="209">
        <v>0</v>
      </c>
      <c r="G2016" s="212" t="s">
        <v>334</v>
      </c>
      <c r="H2016" s="211"/>
      <c r="I2016" s="210"/>
      <c r="J2016" s="209">
        <v>0.11</v>
      </c>
    </row>
    <row r="2017" spans="1:10" ht="14.25" customHeight="1" x14ac:dyDescent="0.3">
      <c r="A2017" s="212" t="s">
        <v>333</v>
      </c>
      <c r="B2017" s="211"/>
      <c r="C2017" s="211"/>
      <c r="D2017" s="211"/>
      <c r="E2017" s="210"/>
      <c r="F2017" s="209">
        <v>0</v>
      </c>
      <c r="G2017" s="212" t="s">
        <v>332</v>
      </c>
      <c r="H2017" s="211"/>
      <c r="I2017" s="210"/>
      <c r="J2017" s="209">
        <v>0.61</v>
      </c>
    </row>
    <row r="2018" spans="1:10" ht="14.25" customHeight="1" x14ac:dyDescent="0.3">
      <c r="A2018" s="232" t="s">
        <v>342</v>
      </c>
      <c r="B2018" s="228" t="s">
        <v>341</v>
      </c>
      <c r="C2018" s="228" t="s">
        <v>816</v>
      </c>
      <c r="D2018" s="231" t="s">
        <v>815</v>
      </c>
      <c r="E2018" s="230"/>
      <c r="F2018" s="230"/>
      <c r="G2018" s="230"/>
      <c r="H2018" s="230"/>
      <c r="I2018" s="229"/>
      <c r="J2018" s="228" t="s">
        <v>796</v>
      </c>
    </row>
    <row r="2019" spans="1:10" ht="14.25" customHeight="1" x14ac:dyDescent="0.3">
      <c r="A2019" s="224" t="s">
        <v>54</v>
      </c>
      <c r="B2019" s="224" t="s">
        <v>55</v>
      </c>
      <c r="C2019" s="224" t="s">
        <v>9</v>
      </c>
      <c r="D2019" s="227" t="s">
        <v>10</v>
      </c>
      <c r="E2019" s="226"/>
      <c r="F2019" s="225"/>
      <c r="G2019" s="224" t="s">
        <v>353</v>
      </c>
      <c r="H2019" s="224" t="s">
        <v>352</v>
      </c>
      <c r="I2019" s="223" t="s">
        <v>351</v>
      </c>
      <c r="J2019" s="222" t="s">
        <v>56</v>
      </c>
    </row>
    <row r="2020" spans="1:10" ht="14.25" customHeight="1" x14ac:dyDescent="0.3">
      <c r="A2020" s="216" t="s">
        <v>412</v>
      </c>
      <c r="B2020" s="216" t="s">
        <v>341</v>
      </c>
      <c r="C2020" s="216" t="s">
        <v>798</v>
      </c>
      <c r="D2020" s="219" t="s">
        <v>797</v>
      </c>
      <c r="E2020" s="218"/>
      <c r="F2020" s="217"/>
      <c r="G2020" s="216" t="s">
        <v>796</v>
      </c>
      <c r="H2020" s="215">
        <v>1</v>
      </c>
      <c r="I2020" s="214">
        <v>2453.35</v>
      </c>
      <c r="J2020" s="213">
        <v>2453.35</v>
      </c>
    </row>
    <row r="2021" spans="1:10" ht="14.25" customHeight="1" x14ac:dyDescent="0.3">
      <c r="A2021" s="220" t="s">
        <v>342</v>
      </c>
      <c r="B2021" s="216" t="s">
        <v>341</v>
      </c>
      <c r="C2021" s="216" t="s">
        <v>814</v>
      </c>
      <c r="D2021" s="219" t="s">
        <v>427</v>
      </c>
      <c r="E2021" s="218"/>
      <c r="F2021" s="217"/>
      <c r="G2021" s="216" t="s">
        <v>796</v>
      </c>
      <c r="H2021" s="215">
        <v>1</v>
      </c>
      <c r="I2021" s="214">
        <v>1491.39</v>
      </c>
      <c r="J2021" s="213">
        <v>1491.39</v>
      </c>
    </row>
    <row r="2022" spans="1:10" ht="22.8" customHeight="1" x14ac:dyDescent="0.3">
      <c r="A2022" s="220" t="s">
        <v>342</v>
      </c>
      <c r="B2022" s="216" t="s">
        <v>341</v>
      </c>
      <c r="C2022" s="216" t="s">
        <v>800</v>
      </c>
      <c r="D2022" s="219" t="s">
        <v>799</v>
      </c>
      <c r="E2022" s="218"/>
      <c r="F2022" s="217"/>
      <c r="G2022" s="216" t="s">
        <v>796</v>
      </c>
      <c r="H2022" s="215">
        <v>1</v>
      </c>
      <c r="I2022" s="214">
        <v>24.39</v>
      </c>
      <c r="J2022" s="213">
        <v>24.39</v>
      </c>
    </row>
    <row r="2023" spans="1:10" ht="14.25" customHeight="1" x14ac:dyDescent="0.3">
      <c r="A2023" s="212" t="s">
        <v>337</v>
      </c>
      <c r="B2023" s="211"/>
      <c r="C2023" s="211"/>
      <c r="D2023" s="211"/>
      <c r="E2023" s="210"/>
      <c r="F2023" s="209">
        <v>1474.9</v>
      </c>
      <c r="G2023" s="212" t="s">
        <v>336</v>
      </c>
      <c r="H2023" s="211"/>
      <c r="I2023" s="210"/>
      <c r="J2023" s="209">
        <v>3969.13</v>
      </c>
    </row>
    <row r="2024" spans="1:10" ht="14.25" customHeight="1" x14ac:dyDescent="0.3">
      <c r="A2024" s="212" t="s">
        <v>335</v>
      </c>
      <c r="B2024" s="211"/>
      <c r="C2024" s="211"/>
      <c r="D2024" s="211"/>
      <c r="E2024" s="210"/>
      <c r="F2024" s="209">
        <v>978.45</v>
      </c>
      <c r="G2024" s="212" t="s">
        <v>334</v>
      </c>
      <c r="H2024" s="211"/>
      <c r="I2024" s="210"/>
      <c r="J2024" s="209">
        <v>891.86</v>
      </c>
    </row>
    <row r="2025" spans="1:10" ht="14.25" customHeight="1" x14ac:dyDescent="0.3">
      <c r="A2025" s="212" t="s">
        <v>333</v>
      </c>
      <c r="B2025" s="211"/>
      <c r="C2025" s="211"/>
      <c r="D2025" s="211"/>
      <c r="E2025" s="210"/>
      <c r="F2025" s="209">
        <v>3969.13</v>
      </c>
      <c r="G2025" s="212" t="s">
        <v>332</v>
      </c>
      <c r="H2025" s="211"/>
      <c r="I2025" s="210"/>
      <c r="J2025" s="209">
        <v>4860.99</v>
      </c>
    </row>
    <row r="2026" spans="1:10" ht="14.25" customHeight="1" x14ac:dyDescent="0.3">
      <c r="A2026" s="232" t="s">
        <v>342</v>
      </c>
      <c r="B2026" s="228" t="s">
        <v>341</v>
      </c>
      <c r="C2026" s="228" t="s">
        <v>814</v>
      </c>
      <c r="D2026" s="231" t="s">
        <v>427</v>
      </c>
      <c r="E2026" s="230"/>
      <c r="F2026" s="230"/>
      <c r="G2026" s="230"/>
      <c r="H2026" s="230"/>
      <c r="I2026" s="229"/>
      <c r="J2026" s="228" t="s">
        <v>796</v>
      </c>
    </row>
    <row r="2027" spans="1:10" ht="14.25" customHeight="1" x14ac:dyDescent="0.3">
      <c r="A2027" s="224" t="s">
        <v>54</v>
      </c>
      <c r="B2027" s="224" t="s">
        <v>55</v>
      </c>
      <c r="C2027" s="224" t="s">
        <v>9</v>
      </c>
      <c r="D2027" s="227" t="s">
        <v>10</v>
      </c>
      <c r="E2027" s="226"/>
      <c r="F2027" s="225"/>
      <c r="G2027" s="224" t="s">
        <v>353</v>
      </c>
      <c r="H2027" s="224" t="s">
        <v>352</v>
      </c>
      <c r="I2027" s="223" t="s">
        <v>351</v>
      </c>
      <c r="J2027" s="222" t="s">
        <v>56</v>
      </c>
    </row>
    <row r="2028" spans="1:10" ht="14.25" customHeight="1" x14ac:dyDescent="0.3">
      <c r="A2028" s="216" t="s">
        <v>346</v>
      </c>
      <c r="B2028" s="216" t="s">
        <v>341</v>
      </c>
      <c r="C2028" s="216" t="s">
        <v>813</v>
      </c>
      <c r="D2028" s="219" t="s">
        <v>812</v>
      </c>
      <c r="E2028" s="218"/>
      <c r="F2028" s="217"/>
      <c r="G2028" s="216" t="s">
        <v>796</v>
      </c>
      <c r="H2028" s="215">
        <v>1</v>
      </c>
      <c r="I2028" s="214">
        <v>653.94000000000005</v>
      </c>
      <c r="J2028" s="213">
        <v>653.94000000000005</v>
      </c>
    </row>
    <row r="2029" spans="1:10" ht="14.25" customHeight="1" x14ac:dyDescent="0.3">
      <c r="A2029" s="216" t="s">
        <v>346</v>
      </c>
      <c r="B2029" s="216" t="s">
        <v>341</v>
      </c>
      <c r="C2029" s="216" t="s">
        <v>811</v>
      </c>
      <c r="D2029" s="219" t="s">
        <v>810</v>
      </c>
      <c r="E2029" s="218"/>
      <c r="F2029" s="217"/>
      <c r="G2029" s="216" t="s">
        <v>796</v>
      </c>
      <c r="H2029" s="215">
        <v>1</v>
      </c>
      <c r="I2029" s="214">
        <v>252.08</v>
      </c>
      <c r="J2029" s="213">
        <v>252.08</v>
      </c>
    </row>
    <row r="2030" spans="1:10" ht="14.25" customHeight="1" x14ac:dyDescent="0.3">
      <c r="A2030" s="216" t="s">
        <v>346</v>
      </c>
      <c r="B2030" s="216" t="s">
        <v>341</v>
      </c>
      <c r="C2030" s="216" t="s">
        <v>809</v>
      </c>
      <c r="D2030" s="219" t="s">
        <v>808</v>
      </c>
      <c r="E2030" s="218"/>
      <c r="F2030" s="217"/>
      <c r="G2030" s="216" t="s">
        <v>796</v>
      </c>
      <c r="H2030" s="215">
        <v>1</v>
      </c>
      <c r="I2030" s="214">
        <v>7.31</v>
      </c>
      <c r="J2030" s="213">
        <v>7.31</v>
      </c>
    </row>
    <row r="2031" spans="1:10" ht="14.25" customHeight="1" x14ac:dyDescent="0.3">
      <c r="A2031" s="216" t="s">
        <v>346</v>
      </c>
      <c r="B2031" s="216" t="s">
        <v>341</v>
      </c>
      <c r="C2031" s="216" t="s">
        <v>807</v>
      </c>
      <c r="D2031" s="219" t="s">
        <v>806</v>
      </c>
      <c r="E2031" s="218"/>
      <c r="F2031" s="217"/>
      <c r="G2031" s="216" t="s">
        <v>796</v>
      </c>
      <c r="H2031" s="215">
        <v>1</v>
      </c>
      <c r="I2031" s="214">
        <v>189.5</v>
      </c>
      <c r="J2031" s="213">
        <v>189.5</v>
      </c>
    </row>
    <row r="2032" spans="1:10" ht="22.8" customHeight="1" x14ac:dyDescent="0.3">
      <c r="A2032" s="216" t="s">
        <v>346</v>
      </c>
      <c r="B2032" s="216" t="s">
        <v>341</v>
      </c>
      <c r="C2032" s="216" t="s">
        <v>805</v>
      </c>
      <c r="D2032" s="219" t="s">
        <v>804</v>
      </c>
      <c r="E2032" s="218"/>
      <c r="F2032" s="217"/>
      <c r="G2032" s="216" t="s">
        <v>796</v>
      </c>
      <c r="H2032" s="215">
        <v>1</v>
      </c>
      <c r="I2032" s="214">
        <v>233.35</v>
      </c>
      <c r="J2032" s="213">
        <v>233.35</v>
      </c>
    </row>
    <row r="2033" spans="1:10" ht="22.8" customHeight="1" x14ac:dyDescent="0.3">
      <c r="A2033" s="216" t="s">
        <v>346</v>
      </c>
      <c r="B2033" s="216" t="s">
        <v>341</v>
      </c>
      <c r="C2033" s="216" t="s">
        <v>803</v>
      </c>
      <c r="D2033" s="219" t="s">
        <v>802</v>
      </c>
      <c r="E2033" s="218"/>
      <c r="F2033" s="217"/>
      <c r="G2033" s="216" t="s">
        <v>796</v>
      </c>
      <c r="H2033" s="215">
        <v>1</v>
      </c>
      <c r="I2033" s="214">
        <v>155.21</v>
      </c>
      <c r="J2033" s="213">
        <v>155.21</v>
      </c>
    </row>
    <row r="2034" spans="1:10" ht="12.3" customHeight="1" x14ac:dyDescent="0.3"/>
    <row r="2035" spans="1:10" ht="11.25" customHeight="1" x14ac:dyDescent="0.3">
      <c r="A2035" s="208" t="s">
        <v>331</v>
      </c>
      <c r="B2035" s="208"/>
      <c r="C2035" s="208"/>
      <c r="D2035" s="208"/>
      <c r="E2035" s="208"/>
      <c r="F2035" s="208"/>
      <c r="G2035" s="208"/>
      <c r="H2035" s="208"/>
      <c r="I2035" s="208"/>
      <c r="J2035" s="208"/>
    </row>
    <row r="2036" spans="1:10" ht="11.25" customHeight="1" x14ac:dyDescent="0.3">
      <c r="A2036" s="208" t="s">
        <v>330</v>
      </c>
      <c r="B2036" s="208"/>
      <c r="C2036" s="208"/>
      <c r="D2036" s="208"/>
      <c r="E2036" s="208"/>
      <c r="F2036" s="208"/>
      <c r="G2036" s="208"/>
      <c r="H2036" s="208"/>
      <c r="I2036" s="208"/>
      <c r="J2036" s="208"/>
    </row>
    <row r="2037" spans="1:10" ht="11.25" customHeight="1" x14ac:dyDescent="0.3">
      <c r="A2037" s="208" t="s">
        <v>329</v>
      </c>
      <c r="B2037" s="208"/>
      <c r="C2037" s="208"/>
      <c r="D2037" s="208"/>
      <c r="E2037" s="208"/>
      <c r="F2037" s="208"/>
      <c r="G2037" s="208"/>
      <c r="H2037" s="208"/>
      <c r="I2037" s="208"/>
      <c r="J2037" s="208"/>
    </row>
    <row r="2038" spans="1:10" ht="70.95" customHeight="1" x14ac:dyDescent="0.3"/>
    <row r="2039" spans="1:10" ht="14.25" customHeight="1" x14ac:dyDescent="0.3">
      <c r="A2039" s="256" t="s">
        <v>395</v>
      </c>
      <c r="B2039" s="255"/>
      <c r="C2039" s="255"/>
      <c r="D2039" s="255"/>
      <c r="E2039" s="255"/>
      <c r="F2039" s="255"/>
      <c r="G2039" s="255"/>
      <c r="H2039" s="255"/>
      <c r="I2039" s="255"/>
      <c r="J2039" s="254"/>
    </row>
    <row r="2040" spans="1:10" ht="14.25" customHeight="1" x14ac:dyDescent="0.3">
      <c r="A2040" s="253" t="s">
        <v>394</v>
      </c>
      <c r="B2040" s="251" t="s">
        <v>57</v>
      </c>
      <c r="C2040" s="250"/>
      <c r="D2040" s="250"/>
      <c r="E2040" s="250"/>
      <c r="F2040" s="250"/>
      <c r="G2040" s="250"/>
      <c r="H2040" s="249"/>
      <c r="I2040" s="233" t="s">
        <v>393</v>
      </c>
      <c r="J2040" s="216" t="s">
        <v>801</v>
      </c>
    </row>
    <row r="2041" spans="1:10" ht="14.25" customHeight="1" x14ac:dyDescent="0.3">
      <c r="A2041" s="253" t="s">
        <v>61</v>
      </c>
      <c r="B2041" s="251" t="s">
        <v>65</v>
      </c>
      <c r="C2041" s="250"/>
      <c r="D2041" s="250"/>
      <c r="E2041" s="250"/>
      <c r="F2041" s="250"/>
      <c r="G2041" s="250"/>
      <c r="H2041" s="249"/>
      <c r="I2041" s="233" t="s">
        <v>391</v>
      </c>
      <c r="J2041" s="216" t="s">
        <v>390</v>
      </c>
    </row>
    <row r="2042" spans="1:10" ht="14.25" customHeight="1" x14ac:dyDescent="0.3">
      <c r="A2042" s="252" t="s">
        <v>389</v>
      </c>
      <c r="B2042" s="251" t="s">
        <v>209</v>
      </c>
      <c r="C2042" s="250"/>
      <c r="D2042" s="250"/>
      <c r="E2042" s="250"/>
      <c r="F2042" s="250"/>
      <c r="G2042" s="250"/>
      <c r="H2042" s="249"/>
      <c r="I2042" s="240" t="s">
        <v>388</v>
      </c>
      <c r="J2042" s="239"/>
    </row>
    <row r="2043" spans="1:10" ht="14.25" customHeight="1" x14ac:dyDescent="0.3">
      <c r="A2043" s="248" t="s">
        <v>387</v>
      </c>
      <c r="B2043" s="247" t="s">
        <v>386</v>
      </c>
      <c r="C2043" s="246"/>
      <c r="D2043" s="246"/>
      <c r="E2043" s="246"/>
      <c r="F2043" s="246"/>
      <c r="G2043" s="246"/>
      <c r="H2043" s="245"/>
      <c r="I2043" s="233" t="s">
        <v>385</v>
      </c>
      <c r="J2043" s="216" t="s">
        <v>384</v>
      </c>
    </row>
    <row r="2044" spans="1:10" ht="14.25" customHeight="1" x14ac:dyDescent="0.3">
      <c r="A2044" s="238"/>
      <c r="B2044" s="243"/>
      <c r="C2044" s="242"/>
      <c r="D2044" s="242"/>
      <c r="E2044" s="242"/>
      <c r="F2044" s="242"/>
      <c r="G2044" s="242"/>
      <c r="H2044" s="241"/>
      <c r="I2044" s="244" t="s">
        <v>383</v>
      </c>
      <c r="J2044" s="216" t="s">
        <v>382</v>
      </c>
    </row>
    <row r="2045" spans="1:10" ht="14.25" customHeight="1" x14ac:dyDescent="0.3">
      <c r="A2045" s="238"/>
      <c r="B2045" s="243"/>
      <c r="C2045" s="242"/>
      <c r="D2045" s="242"/>
      <c r="E2045" s="242"/>
      <c r="F2045" s="242"/>
      <c r="G2045" s="242"/>
      <c r="H2045" s="241"/>
      <c r="I2045" s="240" t="s">
        <v>7</v>
      </c>
      <c r="J2045" s="239"/>
    </row>
    <row r="2046" spans="1:10" ht="14.25" customHeight="1" x14ac:dyDescent="0.3">
      <c r="A2046" s="238"/>
      <c r="B2046" s="237"/>
      <c r="C2046" s="236"/>
      <c r="D2046" s="236"/>
      <c r="E2046" s="236"/>
      <c r="F2046" s="236"/>
      <c r="G2046" s="236"/>
      <c r="H2046" s="235"/>
      <c r="I2046" s="233" t="s">
        <v>381</v>
      </c>
      <c r="J2046" s="216" t="s">
        <v>380</v>
      </c>
    </row>
    <row r="2047" spans="1:10" ht="14.25" customHeight="1" x14ac:dyDescent="0.3">
      <c r="A2047" s="234"/>
      <c r="B2047" s="219" t="s">
        <v>378</v>
      </c>
      <c r="C2047" s="218"/>
      <c r="D2047" s="217"/>
      <c r="E2047" s="219" t="s">
        <v>320</v>
      </c>
      <c r="F2047" s="218"/>
      <c r="G2047" s="218"/>
      <c r="H2047" s="217"/>
      <c r="I2047" s="233" t="s">
        <v>379</v>
      </c>
      <c r="J2047" s="216" t="s">
        <v>378</v>
      </c>
    </row>
    <row r="2048" spans="1:10" ht="14.25" customHeight="1" x14ac:dyDescent="0.3">
      <c r="A2048" s="233" t="s">
        <v>377</v>
      </c>
      <c r="B2048" s="219" t="s">
        <v>376</v>
      </c>
      <c r="C2048" s="218"/>
      <c r="D2048" s="218"/>
      <c r="E2048" s="218"/>
      <c r="F2048" s="218"/>
      <c r="G2048" s="218"/>
      <c r="H2048" s="218"/>
      <c r="I2048" s="218"/>
      <c r="J2048" s="217"/>
    </row>
    <row r="2049" spans="1:10" ht="14.25" customHeight="1" x14ac:dyDescent="0.3">
      <c r="A2049" s="212" t="s">
        <v>337</v>
      </c>
      <c r="B2049" s="211"/>
      <c r="C2049" s="211"/>
      <c r="D2049" s="211"/>
      <c r="E2049" s="210"/>
      <c r="F2049" s="209">
        <v>0</v>
      </c>
      <c r="G2049" s="212" t="s">
        <v>336</v>
      </c>
      <c r="H2049" s="211"/>
      <c r="I2049" s="210"/>
      <c r="J2049" s="209">
        <v>1491.39</v>
      </c>
    </row>
    <row r="2050" spans="1:10" ht="14.25" customHeight="1" x14ac:dyDescent="0.3">
      <c r="A2050" s="212" t="s">
        <v>335</v>
      </c>
      <c r="B2050" s="211"/>
      <c r="C2050" s="211"/>
      <c r="D2050" s="211"/>
      <c r="E2050" s="210"/>
      <c r="F2050" s="209">
        <v>0</v>
      </c>
      <c r="G2050" s="212" t="s">
        <v>334</v>
      </c>
      <c r="H2050" s="211"/>
      <c r="I2050" s="210"/>
      <c r="J2050" s="209">
        <v>335.12</v>
      </c>
    </row>
    <row r="2051" spans="1:10" ht="14.25" customHeight="1" x14ac:dyDescent="0.3">
      <c r="A2051" s="212" t="s">
        <v>333</v>
      </c>
      <c r="B2051" s="211"/>
      <c r="C2051" s="211"/>
      <c r="D2051" s="211"/>
      <c r="E2051" s="210"/>
      <c r="F2051" s="209">
        <v>0</v>
      </c>
      <c r="G2051" s="212" t="s">
        <v>332</v>
      </c>
      <c r="H2051" s="211"/>
      <c r="I2051" s="210"/>
      <c r="J2051" s="209">
        <v>1826.51</v>
      </c>
    </row>
    <row r="2052" spans="1:10" ht="14.25" customHeight="1" x14ac:dyDescent="0.3">
      <c r="A2052" s="232" t="s">
        <v>342</v>
      </c>
      <c r="B2052" s="228" t="s">
        <v>341</v>
      </c>
      <c r="C2052" s="228" t="s">
        <v>800</v>
      </c>
      <c r="D2052" s="231" t="s">
        <v>799</v>
      </c>
      <c r="E2052" s="230"/>
      <c r="F2052" s="230"/>
      <c r="G2052" s="230"/>
      <c r="H2052" s="230"/>
      <c r="I2052" s="229"/>
      <c r="J2052" s="228" t="s">
        <v>796</v>
      </c>
    </row>
    <row r="2053" spans="1:10" ht="14.25" customHeight="1" x14ac:dyDescent="0.3">
      <c r="A2053" s="224" t="s">
        <v>54</v>
      </c>
      <c r="B2053" s="224" t="s">
        <v>55</v>
      </c>
      <c r="C2053" s="224" t="s">
        <v>9</v>
      </c>
      <c r="D2053" s="227" t="s">
        <v>10</v>
      </c>
      <c r="E2053" s="226"/>
      <c r="F2053" s="225"/>
      <c r="G2053" s="224" t="s">
        <v>353</v>
      </c>
      <c r="H2053" s="224" t="s">
        <v>352</v>
      </c>
      <c r="I2053" s="223" t="s">
        <v>351</v>
      </c>
      <c r="J2053" s="222" t="s">
        <v>56</v>
      </c>
    </row>
    <row r="2054" spans="1:10" ht="14.25" customHeight="1" x14ac:dyDescent="0.3">
      <c r="A2054" s="216" t="s">
        <v>412</v>
      </c>
      <c r="B2054" s="216" t="s">
        <v>341</v>
      </c>
      <c r="C2054" s="216" t="s">
        <v>798</v>
      </c>
      <c r="D2054" s="219" t="s">
        <v>797</v>
      </c>
      <c r="E2054" s="218"/>
      <c r="F2054" s="217"/>
      <c r="G2054" s="216" t="s">
        <v>796</v>
      </c>
      <c r="H2054" s="215">
        <v>9.9399999999999992E-3</v>
      </c>
      <c r="I2054" s="214">
        <v>2453.35</v>
      </c>
      <c r="J2054" s="213">
        <v>24.39</v>
      </c>
    </row>
    <row r="2055" spans="1:10" ht="14.25" customHeight="1" x14ac:dyDescent="0.3">
      <c r="A2055" s="212" t="s">
        <v>337</v>
      </c>
      <c r="B2055" s="211"/>
      <c r="C2055" s="211"/>
      <c r="D2055" s="211"/>
      <c r="E2055" s="210"/>
      <c r="F2055" s="209">
        <v>14.66</v>
      </c>
      <c r="G2055" s="212" t="s">
        <v>336</v>
      </c>
      <c r="H2055" s="211"/>
      <c r="I2055" s="210"/>
      <c r="J2055" s="209">
        <v>24.39</v>
      </c>
    </row>
    <row r="2056" spans="1:10" ht="14.25" customHeight="1" x14ac:dyDescent="0.3">
      <c r="A2056" s="212" t="s">
        <v>335</v>
      </c>
      <c r="B2056" s="211"/>
      <c r="C2056" s="211"/>
      <c r="D2056" s="211"/>
      <c r="E2056" s="210"/>
      <c r="F2056" s="209">
        <v>9.73</v>
      </c>
      <c r="G2056" s="212" t="s">
        <v>334</v>
      </c>
      <c r="H2056" s="211"/>
      <c r="I2056" s="210"/>
      <c r="J2056" s="209">
        <v>5.48</v>
      </c>
    </row>
    <row r="2057" spans="1:10" ht="14.25" customHeight="1" x14ac:dyDescent="0.3">
      <c r="A2057" s="212" t="s">
        <v>333</v>
      </c>
      <c r="B2057" s="211"/>
      <c r="C2057" s="211"/>
      <c r="D2057" s="211"/>
      <c r="E2057" s="210"/>
      <c r="F2057" s="209">
        <v>24.39</v>
      </c>
      <c r="G2057" s="212" t="s">
        <v>332</v>
      </c>
      <c r="H2057" s="211"/>
      <c r="I2057" s="210"/>
      <c r="J2057" s="209">
        <v>29.87</v>
      </c>
    </row>
    <row r="2058" spans="1:10" ht="14.25" customHeight="1" x14ac:dyDescent="0.3">
      <c r="A2058" s="232" t="s">
        <v>342</v>
      </c>
      <c r="B2058" s="228" t="s">
        <v>341</v>
      </c>
      <c r="C2058" s="228" t="s">
        <v>795</v>
      </c>
      <c r="D2058" s="231" t="s">
        <v>794</v>
      </c>
      <c r="E2058" s="230"/>
      <c r="F2058" s="230"/>
      <c r="G2058" s="230"/>
      <c r="H2058" s="230"/>
      <c r="I2058" s="229"/>
      <c r="J2058" s="228" t="s">
        <v>218</v>
      </c>
    </row>
    <row r="2059" spans="1:10" ht="14.25" customHeight="1" x14ac:dyDescent="0.3">
      <c r="A2059" s="224" t="s">
        <v>54</v>
      </c>
      <c r="B2059" s="224" t="s">
        <v>55</v>
      </c>
      <c r="C2059" s="224" t="s">
        <v>9</v>
      </c>
      <c r="D2059" s="227" t="s">
        <v>10</v>
      </c>
      <c r="E2059" s="226"/>
      <c r="F2059" s="225"/>
      <c r="G2059" s="224" t="s">
        <v>353</v>
      </c>
      <c r="H2059" s="224" t="s">
        <v>352</v>
      </c>
      <c r="I2059" s="223" t="s">
        <v>351</v>
      </c>
      <c r="J2059" s="222" t="s">
        <v>56</v>
      </c>
    </row>
    <row r="2060" spans="1:10" ht="14.25" customHeight="1" x14ac:dyDescent="0.3">
      <c r="A2060" s="220" t="s">
        <v>342</v>
      </c>
      <c r="B2060" s="216" t="s">
        <v>341</v>
      </c>
      <c r="C2060" s="216" t="s">
        <v>445</v>
      </c>
      <c r="D2060" s="219" t="s">
        <v>370</v>
      </c>
      <c r="E2060" s="218"/>
      <c r="F2060" s="217"/>
      <c r="G2060" s="216" t="s">
        <v>338</v>
      </c>
      <c r="H2060" s="215">
        <v>0.33905000000000002</v>
      </c>
      <c r="I2060" s="214">
        <v>27.26</v>
      </c>
      <c r="J2060" s="213">
        <v>9.24</v>
      </c>
    </row>
    <row r="2061" spans="1:10" ht="14.25" customHeight="1" x14ac:dyDescent="0.3">
      <c r="A2061" s="220" t="s">
        <v>342</v>
      </c>
      <c r="B2061" s="216" t="s">
        <v>341</v>
      </c>
      <c r="C2061" s="216" t="s">
        <v>340</v>
      </c>
      <c r="D2061" s="219" t="s">
        <v>339</v>
      </c>
      <c r="E2061" s="218"/>
      <c r="F2061" s="217"/>
      <c r="G2061" s="216" t="s">
        <v>338</v>
      </c>
      <c r="H2061" s="215">
        <v>0.12265</v>
      </c>
      <c r="I2061" s="214">
        <v>21.79</v>
      </c>
      <c r="J2061" s="213">
        <v>2.67</v>
      </c>
    </row>
    <row r="2062" spans="1:10" ht="22.8" customHeight="1" x14ac:dyDescent="0.3">
      <c r="A2062" s="220" t="s">
        <v>342</v>
      </c>
      <c r="B2062" s="216" t="s">
        <v>341</v>
      </c>
      <c r="C2062" s="216" t="s">
        <v>699</v>
      </c>
      <c r="D2062" s="219" t="s">
        <v>698</v>
      </c>
      <c r="E2062" s="218"/>
      <c r="F2062" s="217"/>
      <c r="G2062" s="216" t="s">
        <v>217</v>
      </c>
      <c r="H2062" s="215">
        <v>6.9000000000000006E-2</v>
      </c>
      <c r="I2062" s="214">
        <v>516.76</v>
      </c>
      <c r="J2062" s="213">
        <v>35.659999999999997</v>
      </c>
    </row>
    <row r="2063" spans="1:10" ht="14.25" customHeight="1" x14ac:dyDescent="0.3">
      <c r="A2063" s="212" t="s">
        <v>337</v>
      </c>
      <c r="B2063" s="211"/>
      <c r="C2063" s="211"/>
      <c r="D2063" s="211"/>
      <c r="E2063" s="210"/>
      <c r="F2063" s="209">
        <v>5.37</v>
      </c>
      <c r="G2063" s="212" t="s">
        <v>336</v>
      </c>
      <c r="H2063" s="211"/>
      <c r="I2063" s="210"/>
      <c r="J2063" s="209">
        <v>47.57</v>
      </c>
    </row>
    <row r="2064" spans="1:10" ht="14.25" customHeight="1" x14ac:dyDescent="0.3">
      <c r="A2064" s="212" t="s">
        <v>335</v>
      </c>
      <c r="B2064" s="211"/>
      <c r="C2064" s="211"/>
      <c r="D2064" s="211"/>
      <c r="E2064" s="210"/>
      <c r="F2064" s="209">
        <v>5.99</v>
      </c>
      <c r="G2064" s="212" t="s">
        <v>334</v>
      </c>
      <c r="H2064" s="211"/>
      <c r="I2064" s="210"/>
      <c r="J2064" s="209">
        <v>10.69</v>
      </c>
    </row>
    <row r="2065" spans="1:10" ht="14.25" customHeight="1" x14ac:dyDescent="0.3">
      <c r="A2065" s="212" t="s">
        <v>333</v>
      </c>
      <c r="B2065" s="211"/>
      <c r="C2065" s="211"/>
      <c r="D2065" s="211"/>
      <c r="E2065" s="210"/>
      <c r="F2065" s="209">
        <v>17.010000000000002</v>
      </c>
      <c r="G2065" s="212" t="s">
        <v>332</v>
      </c>
      <c r="H2065" s="211"/>
      <c r="I2065" s="210"/>
      <c r="J2065" s="209">
        <v>58.26</v>
      </c>
    </row>
    <row r="2066" spans="1:10" ht="14.25" customHeight="1" x14ac:dyDescent="0.3">
      <c r="A2066" s="232" t="s">
        <v>342</v>
      </c>
      <c r="B2066" s="228" t="s">
        <v>341</v>
      </c>
      <c r="C2066" s="228" t="s">
        <v>793</v>
      </c>
      <c r="D2066" s="231" t="s">
        <v>792</v>
      </c>
      <c r="E2066" s="230"/>
      <c r="F2066" s="230"/>
      <c r="G2066" s="230"/>
      <c r="H2066" s="230"/>
      <c r="I2066" s="229"/>
      <c r="J2066" s="228" t="s">
        <v>218</v>
      </c>
    </row>
    <row r="2067" spans="1:10" ht="14.25" customHeight="1" x14ac:dyDescent="0.3">
      <c r="A2067" s="224" t="s">
        <v>54</v>
      </c>
      <c r="B2067" s="224" t="s">
        <v>55</v>
      </c>
      <c r="C2067" s="224" t="s">
        <v>9</v>
      </c>
      <c r="D2067" s="227" t="s">
        <v>10</v>
      </c>
      <c r="E2067" s="226"/>
      <c r="F2067" s="225"/>
      <c r="G2067" s="224" t="s">
        <v>353</v>
      </c>
      <c r="H2067" s="224" t="s">
        <v>352</v>
      </c>
      <c r="I2067" s="223" t="s">
        <v>351</v>
      </c>
      <c r="J2067" s="222" t="s">
        <v>56</v>
      </c>
    </row>
    <row r="2068" spans="1:10" ht="14.25" customHeight="1" x14ac:dyDescent="0.3">
      <c r="A2068" s="216" t="s">
        <v>346</v>
      </c>
      <c r="B2068" s="216" t="s">
        <v>341</v>
      </c>
      <c r="C2068" s="216" t="s">
        <v>791</v>
      </c>
      <c r="D2068" s="219" t="s">
        <v>790</v>
      </c>
      <c r="E2068" s="218"/>
      <c r="F2068" s="217"/>
      <c r="G2068" s="216" t="s">
        <v>0</v>
      </c>
      <c r="H2068" s="215">
        <v>0.4</v>
      </c>
      <c r="I2068" s="214">
        <v>0.94</v>
      </c>
      <c r="J2068" s="213">
        <v>0.38</v>
      </c>
    </row>
    <row r="2069" spans="1:10" ht="14.25" customHeight="1" x14ac:dyDescent="0.3">
      <c r="A2069" s="220" t="s">
        <v>342</v>
      </c>
      <c r="B2069" s="216" t="s">
        <v>341</v>
      </c>
      <c r="C2069" s="216" t="s">
        <v>622</v>
      </c>
      <c r="D2069" s="219" t="s">
        <v>621</v>
      </c>
      <c r="E2069" s="218"/>
      <c r="F2069" s="217"/>
      <c r="G2069" s="216" t="s">
        <v>338</v>
      </c>
      <c r="H2069" s="215">
        <v>5.4100000000000002E-2</v>
      </c>
      <c r="I2069" s="214">
        <v>28.76</v>
      </c>
      <c r="J2069" s="213">
        <v>1.56</v>
      </c>
    </row>
    <row r="2070" spans="1:10" ht="14.25" customHeight="1" x14ac:dyDescent="0.3">
      <c r="A2070" s="212" t="s">
        <v>337</v>
      </c>
      <c r="B2070" s="211"/>
      <c r="C2070" s="211"/>
      <c r="D2070" s="211"/>
      <c r="E2070" s="210"/>
      <c r="F2070" s="209">
        <v>0.48</v>
      </c>
      <c r="G2070" s="212" t="s">
        <v>336</v>
      </c>
      <c r="H2070" s="211"/>
      <c r="I2070" s="210"/>
      <c r="J2070" s="209">
        <v>1.94</v>
      </c>
    </row>
    <row r="2071" spans="1:10" ht="14.25" customHeight="1" x14ac:dyDescent="0.3">
      <c r="A2071" s="212" t="s">
        <v>335</v>
      </c>
      <c r="B2071" s="211"/>
      <c r="C2071" s="211"/>
      <c r="D2071" s="211"/>
      <c r="E2071" s="210"/>
      <c r="F2071" s="209">
        <v>0.55000000000000004</v>
      </c>
      <c r="G2071" s="212" t="s">
        <v>334</v>
      </c>
      <c r="H2071" s="211"/>
      <c r="I2071" s="210"/>
      <c r="J2071" s="209">
        <v>0.44</v>
      </c>
    </row>
    <row r="2072" spans="1:10" ht="14.25" customHeight="1" x14ac:dyDescent="0.3">
      <c r="A2072" s="212" t="s">
        <v>333</v>
      </c>
      <c r="B2072" s="211"/>
      <c r="C2072" s="211"/>
      <c r="D2072" s="211"/>
      <c r="E2072" s="210"/>
      <c r="F2072" s="209">
        <v>1.56</v>
      </c>
      <c r="G2072" s="212" t="s">
        <v>332</v>
      </c>
      <c r="H2072" s="211"/>
      <c r="I2072" s="210"/>
      <c r="J2072" s="209">
        <v>2.38</v>
      </c>
    </row>
    <row r="2073" spans="1:10" ht="14.25" customHeight="1" x14ac:dyDescent="0.3">
      <c r="A2073" s="232" t="s">
        <v>342</v>
      </c>
      <c r="B2073" s="228" t="s">
        <v>341</v>
      </c>
      <c r="C2073" s="228" t="s">
        <v>789</v>
      </c>
      <c r="D2073" s="231" t="s">
        <v>788</v>
      </c>
      <c r="E2073" s="230"/>
      <c r="F2073" s="230"/>
      <c r="G2073" s="230"/>
      <c r="H2073" s="230"/>
      <c r="I2073" s="229"/>
      <c r="J2073" s="228" t="s">
        <v>218</v>
      </c>
    </row>
    <row r="2074" spans="1:10" ht="14.25" customHeight="1" x14ac:dyDescent="0.3">
      <c r="A2074" s="224" t="s">
        <v>54</v>
      </c>
      <c r="B2074" s="224" t="s">
        <v>55</v>
      </c>
      <c r="C2074" s="224" t="s">
        <v>9</v>
      </c>
      <c r="D2074" s="227" t="s">
        <v>10</v>
      </c>
      <c r="E2074" s="226"/>
      <c r="F2074" s="225"/>
      <c r="G2074" s="224" t="s">
        <v>353</v>
      </c>
      <c r="H2074" s="224" t="s">
        <v>352</v>
      </c>
      <c r="I2074" s="223" t="s">
        <v>351</v>
      </c>
      <c r="J2074" s="222" t="s">
        <v>56</v>
      </c>
    </row>
    <row r="2075" spans="1:10" ht="14.25" customHeight="1" x14ac:dyDescent="0.3">
      <c r="A2075" s="216" t="s">
        <v>346</v>
      </c>
      <c r="B2075" s="216" t="s">
        <v>341</v>
      </c>
      <c r="C2075" s="216" t="s">
        <v>626</v>
      </c>
      <c r="D2075" s="219" t="s">
        <v>625</v>
      </c>
      <c r="E2075" s="218"/>
      <c r="F2075" s="217"/>
      <c r="G2075" s="216" t="s">
        <v>489</v>
      </c>
      <c r="H2075" s="215">
        <v>1.3299999999999999E-2</v>
      </c>
      <c r="I2075" s="214">
        <v>22</v>
      </c>
      <c r="J2075" s="213">
        <v>0.28999999999999998</v>
      </c>
    </row>
    <row r="2076" spans="1:10" ht="22.8" customHeight="1" x14ac:dyDescent="0.3">
      <c r="A2076" s="216" t="s">
        <v>346</v>
      </c>
      <c r="B2076" s="216" t="s">
        <v>341</v>
      </c>
      <c r="C2076" s="216" t="s">
        <v>787</v>
      </c>
      <c r="D2076" s="219" t="s">
        <v>786</v>
      </c>
      <c r="E2076" s="218"/>
      <c r="F2076" s="217"/>
      <c r="G2076" s="216" t="s">
        <v>489</v>
      </c>
      <c r="H2076" s="215">
        <v>0.1328</v>
      </c>
      <c r="I2076" s="214">
        <v>41.72</v>
      </c>
      <c r="J2076" s="213">
        <v>5.54</v>
      </c>
    </row>
    <row r="2077" spans="1:10" ht="14.25" customHeight="1" x14ac:dyDescent="0.3">
      <c r="A2077" s="220" t="s">
        <v>342</v>
      </c>
      <c r="B2077" s="216" t="s">
        <v>341</v>
      </c>
      <c r="C2077" s="216" t="s">
        <v>622</v>
      </c>
      <c r="D2077" s="219" t="s">
        <v>621</v>
      </c>
      <c r="E2077" s="218"/>
      <c r="F2077" s="217"/>
      <c r="G2077" s="216" t="s">
        <v>338</v>
      </c>
      <c r="H2077" s="215">
        <v>0.4718</v>
      </c>
      <c r="I2077" s="214">
        <v>28.76</v>
      </c>
      <c r="J2077" s="213">
        <v>13.57</v>
      </c>
    </row>
    <row r="2078" spans="1:10" ht="14.25" customHeight="1" x14ac:dyDescent="0.3">
      <c r="A2078" s="212" t="s">
        <v>337</v>
      </c>
      <c r="B2078" s="211"/>
      <c r="C2078" s="211"/>
      <c r="D2078" s="211"/>
      <c r="E2078" s="210"/>
      <c r="F2078" s="209">
        <v>4.21</v>
      </c>
      <c r="G2078" s="212" t="s">
        <v>336</v>
      </c>
      <c r="H2078" s="211"/>
      <c r="I2078" s="210"/>
      <c r="J2078" s="209">
        <v>19.399999999999999</v>
      </c>
    </row>
    <row r="2079" spans="1:10" ht="14.25" customHeight="1" x14ac:dyDescent="0.3">
      <c r="A2079" s="212" t="s">
        <v>335</v>
      </c>
      <c r="B2079" s="211"/>
      <c r="C2079" s="211"/>
      <c r="D2079" s="211"/>
      <c r="E2079" s="210"/>
      <c r="F2079" s="209">
        <v>4.7</v>
      </c>
      <c r="G2079" s="212" t="s">
        <v>334</v>
      </c>
      <c r="H2079" s="211"/>
      <c r="I2079" s="210"/>
      <c r="J2079" s="209">
        <v>4.3600000000000003</v>
      </c>
    </row>
    <row r="2080" spans="1:10" ht="14.25" customHeight="1" x14ac:dyDescent="0.3">
      <c r="A2080" s="212" t="s">
        <v>333</v>
      </c>
      <c r="B2080" s="211"/>
      <c r="C2080" s="211"/>
      <c r="D2080" s="211"/>
      <c r="E2080" s="210"/>
      <c r="F2080" s="209">
        <v>13.57</v>
      </c>
      <c r="G2080" s="212" t="s">
        <v>332</v>
      </c>
      <c r="H2080" s="211"/>
      <c r="I2080" s="210"/>
      <c r="J2080" s="209">
        <v>23.76</v>
      </c>
    </row>
    <row r="2081" spans="1:10" ht="14.25" customHeight="1" x14ac:dyDescent="0.3">
      <c r="A2081" s="232" t="s">
        <v>342</v>
      </c>
      <c r="B2081" s="228" t="s">
        <v>341</v>
      </c>
      <c r="C2081" s="228" t="s">
        <v>480</v>
      </c>
      <c r="D2081" s="231" t="s">
        <v>479</v>
      </c>
      <c r="E2081" s="230"/>
      <c r="F2081" s="230"/>
      <c r="G2081" s="230"/>
      <c r="H2081" s="230"/>
      <c r="I2081" s="229"/>
      <c r="J2081" s="228" t="s">
        <v>338</v>
      </c>
    </row>
    <row r="2082" spans="1:10" ht="14.25" customHeight="1" x14ac:dyDescent="0.3">
      <c r="A2082" s="224" t="s">
        <v>54</v>
      </c>
      <c r="B2082" s="224" t="s">
        <v>55</v>
      </c>
      <c r="C2082" s="224" t="s">
        <v>9</v>
      </c>
      <c r="D2082" s="227" t="s">
        <v>10</v>
      </c>
      <c r="E2082" s="226"/>
      <c r="F2082" s="225"/>
      <c r="G2082" s="224" t="s">
        <v>353</v>
      </c>
      <c r="H2082" s="224" t="s">
        <v>352</v>
      </c>
      <c r="I2082" s="223" t="s">
        <v>351</v>
      </c>
      <c r="J2082" s="222" t="s">
        <v>56</v>
      </c>
    </row>
    <row r="2083" spans="1:10" ht="14.25" customHeight="1" x14ac:dyDescent="0.3">
      <c r="A2083" s="216" t="s">
        <v>412</v>
      </c>
      <c r="B2083" s="216" t="s">
        <v>341</v>
      </c>
      <c r="C2083" s="216" t="s">
        <v>782</v>
      </c>
      <c r="D2083" s="219" t="s">
        <v>781</v>
      </c>
      <c r="E2083" s="218"/>
      <c r="F2083" s="217"/>
      <c r="G2083" s="216" t="s">
        <v>338</v>
      </c>
      <c r="H2083" s="215">
        <v>1</v>
      </c>
      <c r="I2083" s="214">
        <v>18.89</v>
      </c>
      <c r="J2083" s="213">
        <v>18.89</v>
      </c>
    </row>
    <row r="2084" spans="1:10" ht="22.8" customHeight="1" x14ac:dyDescent="0.3">
      <c r="A2084" s="220" t="s">
        <v>342</v>
      </c>
      <c r="B2084" s="216" t="s">
        <v>341</v>
      </c>
      <c r="C2084" s="216" t="s">
        <v>784</v>
      </c>
      <c r="D2084" s="219" t="s">
        <v>783</v>
      </c>
      <c r="E2084" s="218"/>
      <c r="F2084" s="217"/>
      <c r="G2084" s="216" t="s">
        <v>338</v>
      </c>
      <c r="H2084" s="215">
        <v>1</v>
      </c>
      <c r="I2084" s="214">
        <v>0.32</v>
      </c>
      <c r="J2084" s="213">
        <v>0.32</v>
      </c>
    </row>
    <row r="2085" spans="1:10" ht="14.25" customHeight="1" x14ac:dyDescent="0.3">
      <c r="A2085" s="220" t="s">
        <v>342</v>
      </c>
      <c r="B2085" s="216" t="s">
        <v>341</v>
      </c>
      <c r="C2085" s="216" t="s">
        <v>785</v>
      </c>
      <c r="D2085" s="219" t="s">
        <v>538</v>
      </c>
      <c r="E2085" s="218"/>
      <c r="F2085" s="217"/>
      <c r="G2085" s="216" t="s">
        <v>338</v>
      </c>
      <c r="H2085" s="215">
        <v>1</v>
      </c>
      <c r="I2085" s="214">
        <v>7.77</v>
      </c>
      <c r="J2085" s="213">
        <v>7.77</v>
      </c>
    </row>
    <row r="2086" spans="1:10" ht="14.25" customHeight="1" x14ac:dyDescent="0.3">
      <c r="A2086" s="212" t="s">
        <v>337</v>
      </c>
      <c r="B2086" s="211"/>
      <c r="C2086" s="211"/>
      <c r="D2086" s="211"/>
      <c r="E2086" s="210"/>
      <c r="F2086" s="209">
        <v>8.93</v>
      </c>
      <c r="G2086" s="212" t="s">
        <v>336</v>
      </c>
      <c r="H2086" s="211"/>
      <c r="I2086" s="210"/>
      <c r="J2086" s="209">
        <v>26.98</v>
      </c>
    </row>
    <row r="2087" spans="1:10" ht="14.25" customHeight="1" x14ac:dyDescent="0.3">
      <c r="A2087" s="212" t="s">
        <v>335</v>
      </c>
      <c r="B2087" s="211"/>
      <c r="C2087" s="211"/>
      <c r="D2087" s="211"/>
      <c r="E2087" s="210"/>
      <c r="F2087" s="209">
        <v>9.9600000000000009</v>
      </c>
      <c r="G2087" s="212" t="s">
        <v>334</v>
      </c>
      <c r="H2087" s="211"/>
      <c r="I2087" s="210"/>
      <c r="J2087" s="209">
        <v>6.06</v>
      </c>
    </row>
    <row r="2088" spans="1:10" ht="14.25" customHeight="1" x14ac:dyDescent="0.3">
      <c r="A2088" s="212" t="s">
        <v>333</v>
      </c>
      <c r="B2088" s="211"/>
      <c r="C2088" s="211"/>
      <c r="D2088" s="211"/>
      <c r="E2088" s="210"/>
      <c r="F2088" s="209">
        <v>26.98</v>
      </c>
      <c r="G2088" s="212" t="s">
        <v>332</v>
      </c>
      <c r="H2088" s="211"/>
      <c r="I2088" s="210"/>
      <c r="J2088" s="209">
        <v>33.04</v>
      </c>
    </row>
    <row r="2089" spans="1:10" ht="14.25" customHeight="1" x14ac:dyDescent="0.3">
      <c r="A2089" s="232" t="s">
        <v>342</v>
      </c>
      <c r="B2089" s="228" t="s">
        <v>341</v>
      </c>
      <c r="C2089" s="228" t="s">
        <v>785</v>
      </c>
      <c r="D2089" s="231" t="s">
        <v>538</v>
      </c>
      <c r="E2089" s="230"/>
      <c r="F2089" s="230"/>
      <c r="G2089" s="230"/>
      <c r="H2089" s="230"/>
      <c r="I2089" s="229"/>
      <c r="J2089" s="228" t="s">
        <v>338</v>
      </c>
    </row>
    <row r="2090" spans="1:10" ht="14.25" customHeight="1" x14ac:dyDescent="0.3">
      <c r="A2090" s="224" t="s">
        <v>54</v>
      </c>
      <c r="B2090" s="224" t="s">
        <v>55</v>
      </c>
      <c r="C2090" s="224" t="s">
        <v>9</v>
      </c>
      <c r="D2090" s="227" t="s">
        <v>10</v>
      </c>
      <c r="E2090" s="226"/>
      <c r="F2090" s="225"/>
      <c r="G2090" s="224" t="s">
        <v>353</v>
      </c>
      <c r="H2090" s="224" t="s">
        <v>352</v>
      </c>
      <c r="I2090" s="223" t="s">
        <v>351</v>
      </c>
      <c r="J2090" s="222" t="s">
        <v>56</v>
      </c>
    </row>
    <row r="2091" spans="1:10" ht="14.25" customHeight="1" x14ac:dyDescent="0.3">
      <c r="A2091" s="216" t="s">
        <v>346</v>
      </c>
      <c r="B2091" s="216" t="s">
        <v>341</v>
      </c>
      <c r="C2091" s="216" t="s">
        <v>537</v>
      </c>
      <c r="D2091" s="219" t="s">
        <v>425</v>
      </c>
      <c r="E2091" s="218"/>
      <c r="F2091" s="217"/>
      <c r="G2091" s="216" t="s">
        <v>338</v>
      </c>
      <c r="H2091" s="215">
        <v>1</v>
      </c>
      <c r="I2091" s="214">
        <v>3.47</v>
      </c>
      <c r="J2091" s="213">
        <v>3.47</v>
      </c>
    </row>
    <row r="2092" spans="1:10" ht="14.25" customHeight="1" x14ac:dyDescent="0.3">
      <c r="A2092" s="216" t="s">
        <v>346</v>
      </c>
      <c r="B2092" s="216" t="s">
        <v>341</v>
      </c>
      <c r="C2092" s="216" t="s">
        <v>536</v>
      </c>
      <c r="D2092" s="219" t="s">
        <v>423</v>
      </c>
      <c r="E2092" s="218"/>
      <c r="F2092" s="217"/>
      <c r="G2092" s="216" t="s">
        <v>338</v>
      </c>
      <c r="H2092" s="215">
        <v>1</v>
      </c>
      <c r="I2092" s="214">
        <v>1</v>
      </c>
      <c r="J2092" s="213">
        <v>1</v>
      </c>
    </row>
    <row r="2093" spans="1:10" ht="14.25" customHeight="1" x14ac:dyDescent="0.3">
      <c r="A2093" s="216" t="s">
        <v>346</v>
      </c>
      <c r="B2093" s="216" t="s">
        <v>341</v>
      </c>
      <c r="C2093" s="216" t="s">
        <v>535</v>
      </c>
      <c r="D2093" s="219" t="s">
        <v>534</v>
      </c>
      <c r="E2093" s="218"/>
      <c r="F2093" s="217"/>
      <c r="G2093" s="216" t="s">
        <v>338</v>
      </c>
      <c r="H2093" s="215">
        <v>1</v>
      </c>
      <c r="I2093" s="214">
        <v>1.34</v>
      </c>
      <c r="J2093" s="213">
        <v>1.34</v>
      </c>
    </row>
    <row r="2094" spans="1:10" ht="14.25" customHeight="1" x14ac:dyDescent="0.3">
      <c r="A2094" s="216" t="s">
        <v>346</v>
      </c>
      <c r="B2094" s="216" t="s">
        <v>341</v>
      </c>
      <c r="C2094" s="216" t="s">
        <v>533</v>
      </c>
      <c r="D2094" s="219" t="s">
        <v>532</v>
      </c>
      <c r="E2094" s="218"/>
      <c r="F2094" s="217"/>
      <c r="G2094" s="216" t="s">
        <v>338</v>
      </c>
      <c r="H2094" s="215">
        <v>1</v>
      </c>
      <c r="I2094" s="214">
        <v>0.04</v>
      </c>
      <c r="J2094" s="213">
        <v>0.04</v>
      </c>
    </row>
    <row r="2095" spans="1:10" ht="22.8" customHeight="1" x14ac:dyDescent="0.3">
      <c r="A2095" s="216" t="s">
        <v>346</v>
      </c>
      <c r="B2095" s="216" t="s">
        <v>341</v>
      </c>
      <c r="C2095" s="216" t="s">
        <v>778</v>
      </c>
      <c r="D2095" s="219" t="s">
        <v>777</v>
      </c>
      <c r="E2095" s="218"/>
      <c r="F2095" s="217"/>
      <c r="G2095" s="216" t="s">
        <v>338</v>
      </c>
      <c r="H2095" s="215">
        <v>1</v>
      </c>
      <c r="I2095" s="214">
        <v>1.43</v>
      </c>
      <c r="J2095" s="213">
        <v>1.43</v>
      </c>
    </row>
    <row r="2096" spans="1:10" ht="22.8" customHeight="1" x14ac:dyDescent="0.3">
      <c r="A2096" s="216" t="s">
        <v>346</v>
      </c>
      <c r="B2096" s="216" t="s">
        <v>341</v>
      </c>
      <c r="C2096" s="216" t="s">
        <v>776</v>
      </c>
      <c r="D2096" s="219" t="s">
        <v>775</v>
      </c>
      <c r="E2096" s="218"/>
      <c r="F2096" s="217"/>
      <c r="G2096" s="216" t="s">
        <v>338</v>
      </c>
      <c r="H2096" s="215">
        <v>1</v>
      </c>
      <c r="I2096" s="214">
        <v>0.49</v>
      </c>
      <c r="J2096" s="213">
        <v>0.49</v>
      </c>
    </row>
    <row r="2097" spans="1:10" ht="14.25" customHeight="1" x14ac:dyDescent="0.3">
      <c r="A2097" s="212" t="s">
        <v>337</v>
      </c>
      <c r="B2097" s="211"/>
      <c r="C2097" s="211"/>
      <c r="D2097" s="211"/>
      <c r="E2097" s="210"/>
      <c r="F2097" s="209">
        <v>0</v>
      </c>
      <c r="G2097" s="212" t="s">
        <v>336</v>
      </c>
      <c r="H2097" s="211"/>
      <c r="I2097" s="210"/>
      <c r="J2097" s="209">
        <v>7.77</v>
      </c>
    </row>
    <row r="2098" spans="1:10" ht="14.25" customHeight="1" x14ac:dyDescent="0.3">
      <c r="A2098" s="212" t="s">
        <v>335</v>
      </c>
      <c r="B2098" s="211"/>
      <c r="C2098" s="211"/>
      <c r="D2098" s="211"/>
      <c r="E2098" s="210"/>
      <c r="F2098" s="209">
        <v>0</v>
      </c>
      <c r="G2098" s="212" t="s">
        <v>334</v>
      </c>
      <c r="H2098" s="211"/>
      <c r="I2098" s="210"/>
      <c r="J2098" s="209">
        <v>1.75</v>
      </c>
    </row>
    <row r="2099" spans="1:10" ht="14.25" customHeight="1" x14ac:dyDescent="0.3">
      <c r="A2099" s="212" t="s">
        <v>333</v>
      </c>
      <c r="B2099" s="211"/>
      <c r="C2099" s="211"/>
      <c r="D2099" s="211"/>
      <c r="E2099" s="210"/>
      <c r="F2099" s="209">
        <v>0</v>
      </c>
      <c r="G2099" s="212" t="s">
        <v>332</v>
      </c>
      <c r="H2099" s="211"/>
      <c r="I2099" s="210"/>
      <c r="J2099" s="209">
        <v>9.52</v>
      </c>
    </row>
    <row r="2100" spans="1:10" ht="14.25" customHeight="1" x14ac:dyDescent="0.3">
      <c r="A2100" s="232" t="s">
        <v>342</v>
      </c>
      <c r="B2100" s="228" t="s">
        <v>341</v>
      </c>
      <c r="C2100" s="228" t="s">
        <v>784</v>
      </c>
      <c r="D2100" s="231" t="s">
        <v>783</v>
      </c>
      <c r="E2100" s="230"/>
      <c r="F2100" s="230"/>
      <c r="G2100" s="230"/>
      <c r="H2100" s="230"/>
      <c r="I2100" s="229"/>
      <c r="J2100" s="228" t="s">
        <v>338</v>
      </c>
    </row>
    <row r="2101" spans="1:10" ht="14.25" customHeight="1" x14ac:dyDescent="0.3">
      <c r="A2101" s="224" t="s">
        <v>54</v>
      </c>
      <c r="B2101" s="224" t="s">
        <v>55</v>
      </c>
      <c r="C2101" s="224" t="s">
        <v>9</v>
      </c>
      <c r="D2101" s="227" t="s">
        <v>10</v>
      </c>
      <c r="E2101" s="226"/>
      <c r="F2101" s="225"/>
      <c r="G2101" s="224" t="s">
        <v>353</v>
      </c>
      <c r="H2101" s="224" t="s">
        <v>352</v>
      </c>
      <c r="I2101" s="223" t="s">
        <v>351</v>
      </c>
      <c r="J2101" s="222" t="s">
        <v>56</v>
      </c>
    </row>
    <row r="2102" spans="1:10" ht="14.25" customHeight="1" x14ac:dyDescent="0.3">
      <c r="A2102" s="216" t="s">
        <v>412</v>
      </c>
      <c r="B2102" s="216" t="s">
        <v>341</v>
      </c>
      <c r="C2102" s="216" t="s">
        <v>782</v>
      </c>
      <c r="D2102" s="219" t="s">
        <v>781</v>
      </c>
      <c r="E2102" s="218"/>
      <c r="F2102" s="217"/>
      <c r="G2102" s="216" t="s">
        <v>338</v>
      </c>
      <c r="H2102" s="215">
        <v>1.6990000000000002E-2</v>
      </c>
      <c r="I2102" s="214">
        <v>18.89</v>
      </c>
      <c r="J2102" s="213">
        <v>0.32</v>
      </c>
    </row>
    <row r="2103" spans="1:10" ht="14.25" customHeight="1" x14ac:dyDescent="0.3">
      <c r="A2103" s="212" t="s">
        <v>337</v>
      </c>
      <c r="B2103" s="211"/>
      <c r="C2103" s="211"/>
      <c r="D2103" s="211"/>
      <c r="E2103" s="210"/>
      <c r="F2103" s="209">
        <v>0.15</v>
      </c>
      <c r="G2103" s="212" t="s">
        <v>336</v>
      </c>
      <c r="H2103" s="211"/>
      <c r="I2103" s="210"/>
      <c r="J2103" s="209">
        <v>0.32</v>
      </c>
    </row>
    <row r="2104" spans="1:10" ht="14.25" customHeight="1" x14ac:dyDescent="0.3">
      <c r="A2104" s="212" t="s">
        <v>335</v>
      </c>
      <c r="B2104" s="211"/>
      <c r="C2104" s="211"/>
      <c r="D2104" s="211"/>
      <c r="E2104" s="210"/>
      <c r="F2104" s="209">
        <v>0.17</v>
      </c>
      <c r="G2104" s="212" t="s">
        <v>334</v>
      </c>
      <c r="H2104" s="211"/>
      <c r="I2104" s="210"/>
      <c r="J2104" s="209">
        <v>7.0000000000000007E-2</v>
      </c>
    </row>
    <row r="2105" spans="1:10" ht="14.25" customHeight="1" x14ac:dyDescent="0.3">
      <c r="A2105" s="212" t="s">
        <v>333</v>
      </c>
      <c r="B2105" s="211"/>
      <c r="C2105" s="211"/>
      <c r="D2105" s="211"/>
      <c r="E2105" s="210"/>
      <c r="F2105" s="209">
        <v>0.32</v>
      </c>
      <c r="G2105" s="212" t="s">
        <v>332</v>
      </c>
      <c r="H2105" s="211"/>
      <c r="I2105" s="210"/>
      <c r="J2105" s="209">
        <v>0.39</v>
      </c>
    </row>
    <row r="2106" spans="1:10" ht="14.25" customHeight="1" x14ac:dyDescent="0.3">
      <c r="A2106" s="232" t="s">
        <v>342</v>
      </c>
      <c r="B2106" s="228" t="s">
        <v>341</v>
      </c>
      <c r="C2106" s="228" t="s">
        <v>482</v>
      </c>
      <c r="D2106" s="231" t="s">
        <v>481</v>
      </c>
      <c r="E2106" s="230"/>
      <c r="F2106" s="230"/>
      <c r="G2106" s="230"/>
      <c r="H2106" s="230"/>
      <c r="I2106" s="229"/>
      <c r="J2106" s="228" t="s">
        <v>338</v>
      </c>
    </row>
    <row r="2107" spans="1:10" ht="14.25" customHeight="1" x14ac:dyDescent="0.3">
      <c r="A2107" s="224" t="s">
        <v>54</v>
      </c>
      <c r="B2107" s="224" t="s">
        <v>55</v>
      </c>
      <c r="C2107" s="224" t="s">
        <v>9</v>
      </c>
      <c r="D2107" s="227" t="s">
        <v>10</v>
      </c>
      <c r="E2107" s="226"/>
      <c r="F2107" s="225"/>
      <c r="G2107" s="224" t="s">
        <v>353</v>
      </c>
      <c r="H2107" s="224" t="s">
        <v>352</v>
      </c>
      <c r="I2107" s="223" t="s">
        <v>351</v>
      </c>
      <c r="J2107" s="222" t="s">
        <v>56</v>
      </c>
    </row>
    <row r="2108" spans="1:10" ht="14.25" customHeight="1" x14ac:dyDescent="0.3">
      <c r="A2108" s="216" t="s">
        <v>412</v>
      </c>
      <c r="B2108" s="216" t="s">
        <v>341</v>
      </c>
      <c r="C2108" s="216" t="s">
        <v>772</v>
      </c>
      <c r="D2108" s="219" t="s">
        <v>771</v>
      </c>
      <c r="E2108" s="218"/>
      <c r="F2108" s="217"/>
      <c r="G2108" s="216" t="s">
        <v>338</v>
      </c>
      <c r="H2108" s="215">
        <v>1</v>
      </c>
      <c r="I2108" s="214">
        <v>14.18</v>
      </c>
      <c r="J2108" s="213">
        <v>14.18</v>
      </c>
    </row>
    <row r="2109" spans="1:10" ht="22.8" customHeight="1" x14ac:dyDescent="0.3">
      <c r="A2109" s="220" t="s">
        <v>342</v>
      </c>
      <c r="B2109" s="216" t="s">
        <v>341</v>
      </c>
      <c r="C2109" s="216" t="s">
        <v>774</v>
      </c>
      <c r="D2109" s="219" t="s">
        <v>773</v>
      </c>
      <c r="E2109" s="218"/>
      <c r="F2109" s="217"/>
      <c r="G2109" s="216" t="s">
        <v>338</v>
      </c>
      <c r="H2109" s="215">
        <v>1</v>
      </c>
      <c r="I2109" s="214">
        <v>0.24</v>
      </c>
      <c r="J2109" s="213">
        <v>0.24</v>
      </c>
    </row>
    <row r="2110" spans="1:10" ht="10.8" customHeight="1" x14ac:dyDescent="0.3"/>
    <row r="2111" spans="1:10" ht="11.25" customHeight="1" x14ac:dyDescent="0.3">
      <c r="A2111" s="208" t="s">
        <v>331</v>
      </c>
      <c r="B2111" s="208"/>
      <c r="C2111" s="208"/>
      <c r="D2111" s="208"/>
      <c r="E2111" s="208"/>
      <c r="F2111" s="208"/>
      <c r="G2111" s="208"/>
      <c r="H2111" s="208"/>
      <c r="I2111" s="208"/>
      <c r="J2111" s="208"/>
    </row>
    <row r="2112" spans="1:10" ht="11.25" customHeight="1" x14ac:dyDescent="0.3">
      <c r="A2112" s="208" t="s">
        <v>330</v>
      </c>
      <c r="B2112" s="208"/>
      <c r="C2112" s="208"/>
      <c r="D2112" s="208"/>
      <c r="E2112" s="208"/>
      <c r="F2112" s="208"/>
      <c r="G2112" s="208"/>
      <c r="H2112" s="208"/>
      <c r="I2112" s="208"/>
      <c r="J2112" s="208"/>
    </row>
    <row r="2113" spans="1:10" ht="11.25" customHeight="1" x14ac:dyDescent="0.3">
      <c r="A2113" s="208" t="s">
        <v>329</v>
      </c>
      <c r="B2113" s="208"/>
      <c r="C2113" s="208"/>
      <c r="D2113" s="208"/>
      <c r="E2113" s="208"/>
      <c r="F2113" s="208"/>
      <c r="G2113" s="208"/>
      <c r="H2113" s="208"/>
      <c r="I2113" s="208"/>
      <c r="J2113" s="208"/>
    </row>
    <row r="2114" spans="1:10" ht="70.95" customHeight="1" x14ac:dyDescent="0.3"/>
    <row r="2115" spans="1:10" ht="14.25" customHeight="1" x14ac:dyDescent="0.3">
      <c r="A2115" s="256" t="s">
        <v>395</v>
      </c>
      <c r="B2115" s="255"/>
      <c r="C2115" s="255"/>
      <c r="D2115" s="255"/>
      <c r="E2115" s="255"/>
      <c r="F2115" s="255"/>
      <c r="G2115" s="255"/>
      <c r="H2115" s="255"/>
      <c r="I2115" s="255"/>
      <c r="J2115" s="254"/>
    </row>
    <row r="2116" spans="1:10" ht="14.25" customHeight="1" x14ac:dyDescent="0.3">
      <c r="A2116" s="253" t="s">
        <v>394</v>
      </c>
      <c r="B2116" s="251" t="s">
        <v>57</v>
      </c>
      <c r="C2116" s="250"/>
      <c r="D2116" s="250"/>
      <c r="E2116" s="250"/>
      <c r="F2116" s="250"/>
      <c r="G2116" s="250"/>
      <c r="H2116" s="249"/>
      <c r="I2116" s="233" t="s">
        <v>393</v>
      </c>
      <c r="J2116" s="216" t="s">
        <v>780</v>
      </c>
    </row>
    <row r="2117" spans="1:10" ht="14.25" customHeight="1" x14ac:dyDescent="0.3">
      <c r="A2117" s="253" t="s">
        <v>61</v>
      </c>
      <c r="B2117" s="251" t="s">
        <v>65</v>
      </c>
      <c r="C2117" s="250"/>
      <c r="D2117" s="250"/>
      <c r="E2117" s="250"/>
      <c r="F2117" s="250"/>
      <c r="G2117" s="250"/>
      <c r="H2117" s="249"/>
      <c r="I2117" s="233" t="s">
        <v>391</v>
      </c>
      <c r="J2117" s="216" t="s">
        <v>390</v>
      </c>
    </row>
    <row r="2118" spans="1:10" ht="14.25" customHeight="1" x14ac:dyDescent="0.3">
      <c r="A2118" s="252" t="s">
        <v>389</v>
      </c>
      <c r="B2118" s="251" t="s">
        <v>209</v>
      </c>
      <c r="C2118" s="250"/>
      <c r="D2118" s="250"/>
      <c r="E2118" s="250"/>
      <c r="F2118" s="250"/>
      <c r="G2118" s="250"/>
      <c r="H2118" s="249"/>
      <c r="I2118" s="240" t="s">
        <v>388</v>
      </c>
      <c r="J2118" s="239"/>
    </row>
    <row r="2119" spans="1:10" ht="14.25" customHeight="1" x14ac:dyDescent="0.3">
      <c r="A2119" s="248" t="s">
        <v>387</v>
      </c>
      <c r="B2119" s="247" t="s">
        <v>386</v>
      </c>
      <c r="C2119" s="246"/>
      <c r="D2119" s="246"/>
      <c r="E2119" s="246"/>
      <c r="F2119" s="246"/>
      <c r="G2119" s="246"/>
      <c r="H2119" s="245"/>
      <c r="I2119" s="233" t="s">
        <v>385</v>
      </c>
      <c r="J2119" s="216" t="s">
        <v>384</v>
      </c>
    </row>
    <row r="2120" spans="1:10" ht="14.25" customHeight="1" x14ac:dyDescent="0.3">
      <c r="A2120" s="238"/>
      <c r="B2120" s="243"/>
      <c r="C2120" s="242"/>
      <c r="D2120" s="242"/>
      <c r="E2120" s="242"/>
      <c r="F2120" s="242"/>
      <c r="G2120" s="242"/>
      <c r="H2120" s="241"/>
      <c r="I2120" s="244" t="s">
        <v>383</v>
      </c>
      <c r="J2120" s="216" t="s">
        <v>382</v>
      </c>
    </row>
    <row r="2121" spans="1:10" ht="14.25" customHeight="1" x14ac:dyDescent="0.3">
      <c r="A2121" s="238"/>
      <c r="B2121" s="243"/>
      <c r="C2121" s="242"/>
      <c r="D2121" s="242"/>
      <c r="E2121" s="242"/>
      <c r="F2121" s="242"/>
      <c r="G2121" s="242"/>
      <c r="H2121" s="241"/>
      <c r="I2121" s="240" t="s">
        <v>7</v>
      </c>
      <c r="J2121" s="239"/>
    </row>
    <row r="2122" spans="1:10" ht="14.25" customHeight="1" x14ac:dyDescent="0.3">
      <c r="A2122" s="238"/>
      <c r="B2122" s="237"/>
      <c r="C2122" s="236"/>
      <c r="D2122" s="236"/>
      <c r="E2122" s="236"/>
      <c r="F2122" s="236"/>
      <c r="G2122" s="236"/>
      <c r="H2122" s="235"/>
      <c r="I2122" s="233" t="s">
        <v>381</v>
      </c>
      <c r="J2122" s="216" t="s">
        <v>380</v>
      </c>
    </row>
    <row r="2123" spans="1:10" ht="14.25" customHeight="1" x14ac:dyDescent="0.3">
      <c r="A2123" s="234"/>
      <c r="B2123" s="219" t="s">
        <v>378</v>
      </c>
      <c r="C2123" s="218"/>
      <c r="D2123" s="217"/>
      <c r="E2123" s="219" t="s">
        <v>320</v>
      </c>
      <c r="F2123" s="218"/>
      <c r="G2123" s="218"/>
      <c r="H2123" s="217"/>
      <c r="I2123" s="233" t="s">
        <v>379</v>
      </c>
      <c r="J2123" s="216" t="s">
        <v>378</v>
      </c>
    </row>
    <row r="2124" spans="1:10" ht="14.25" customHeight="1" x14ac:dyDescent="0.3">
      <c r="A2124" s="233" t="s">
        <v>377</v>
      </c>
      <c r="B2124" s="219" t="s">
        <v>376</v>
      </c>
      <c r="C2124" s="218"/>
      <c r="D2124" s="218"/>
      <c r="E2124" s="218"/>
      <c r="F2124" s="218"/>
      <c r="G2124" s="218"/>
      <c r="H2124" s="218"/>
      <c r="I2124" s="218"/>
      <c r="J2124" s="217"/>
    </row>
    <row r="2125" spans="1:10" ht="14.25" customHeight="1" x14ac:dyDescent="0.3">
      <c r="A2125" s="220" t="s">
        <v>342</v>
      </c>
      <c r="B2125" s="216" t="s">
        <v>341</v>
      </c>
      <c r="C2125" s="216" t="s">
        <v>779</v>
      </c>
      <c r="D2125" s="219" t="s">
        <v>538</v>
      </c>
      <c r="E2125" s="218"/>
      <c r="F2125" s="217"/>
      <c r="G2125" s="216" t="s">
        <v>338</v>
      </c>
      <c r="H2125" s="215">
        <v>1</v>
      </c>
      <c r="I2125" s="214">
        <v>7.77</v>
      </c>
      <c r="J2125" s="213">
        <v>7.77</v>
      </c>
    </row>
    <row r="2126" spans="1:10" ht="14.25" customHeight="1" x14ac:dyDescent="0.3">
      <c r="A2126" s="212" t="s">
        <v>337</v>
      </c>
      <c r="B2126" s="211"/>
      <c r="C2126" s="211"/>
      <c r="D2126" s="211"/>
      <c r="E2126" s="210"/>
      <c r="F2126" s="209">
        <v>6.7</v>
      </c>
      <c r="G2126" s="212" t="s">
        <v>336</v>
      </c>
      <c r="H2126" s="211"/>
      <c r="I2126" s="210"/>
      <c r="J2126" s="209">
        <v>22.19</v>
      </c>
    </row>
    <row r="2127" spans="1:10" ht="14.25" customHeight="1" x14ac:dyDescent="0.3">
      <c r="A2127" s="212" t="s">
        <v>335</v>
      </c>
      <c r="B2127" s="211"/>
      <c r="C2127" s="211"/>
      <c r="D2127" s="211"/>
      <c r="E2127" s="210"/>
      <c r="F2127" s="209">
        <v>7.48</v>
      </c>
      <c r="G2127" s="212" t="s">
        <v>334</v>
      </c>
      <c r="H2127" s="211"/>
      <c r="I2127" s="210"/>
      <c r="J2127" s="209">
        <v>4.99</v>
      </c>
    </row>
    <row r="2128" spans="1:10" ht="14.25" customHeight="1" x14ac:dyDescent="0.3">
      <c r="A2128" s="212" t="s">
        <v>333</v>
      </c>
      <c r="B2128" s="211"/>
      <c r="C2128" s="211"/>
      <c r="D2128" s="211"/>
      <c r="E2128" s="210"/>
      <c r="F2128" s="209">
        <v>22.19</v>
      </c>
      <c r="G2128" s="212" t="s">
        <v>332</v>
      </c>
      <c r="H2128" s="211"/>
      <c r="I2128" s="210"/>
      <c r="J2128" s="209">
        <v>27.18</v>
      </c>
    </row>
    <row r="2129" spans="1:10" ht="14.25" customHeight="1" x14ac:dyDescent="0.3">
      <c r="A2129" s="232" t="s">
        <v>342</v>
      </c>
      <c r="B2129" s="228" t="s">
        <v>341</v>
      </c>
      <c r="C2129" s="228" t="s">
        <v>779</v>
      </c>
      <c r="D2129" s="231" t="s">
        <v>538</v>
      </c>
      <c r="E2129" s="230"/>
      <c r="F2129" s="230"/>
      <c r="G2129" s="230"/>
      <c r="H2129" s="230"/>
      <c r="I2129" s="229"/>
      <c r="J2129" s="228" t="s">
        <v>338</v>
      </c>
    </row>
    <row r="2130" spans="1:10" ht="14.25" customHeight="1" x14ac:dyDescent="0.3">
      <c r="A2130" s="224" t="s">
        <v>54</v>
      </c>
      <c r="B2130" s="224" t="s">
        <v>55</v>
      </c>
      <c r="C2130" s="224" t="s">
        <v>9</v>
      </c>
      <c r="D2130" s="227" t="s">
        <v>10</v>
      </c>
      <c r="E2130" s="226"/>
      <c r="F2130" s="225"/>
      <c r="G2130" s="224" t="s">
        <v>353</v>
      </c>
      <c r="H2130" s="224" t="s">
        <v>352</v>
      </c>
      <c r="I2130" s="223" t="s">
        <v>351</v>
      </c>
      <c r="J2130" s="222" t="s">
        <v>56</v>
      </c>
    </row>
    <row r="2131" spans="1:10" ht="14.25" customHeight="1" x14ac:dyDescent="0.3">
      <c r="A2131" s="216" t="s">
        <v>346</v>
      </c>
      <c r="B2131" s="216" t="s">
        <v>341</v>
      </c>
      <c r="C2131" s="216" t="s">
        <v>537</v>
      </c>
      <c r="D2131" s="219" t="s">
        <v>425</v>
      </c>
      <c r="E2131" s="218"/>
      <c r="F2131" s="217"/>
      <c r="G2131" s="216" t="s">
        <v>338</v>
      </c>
      <c r="H2131" s="215">
        <v>1</v>
      </c>
      <c r="I2131" s="214">
        <v>3.47</v>
      </c>
      <c r="J2131" s="213">
        <v>3.47</v>
      </c>
    </row>
    <row r="2132" spans="1:10" ht="14.25" customHeight="1" x14ac:dyDescent="0.3">
      <c r="A2132" s="216" t="s">
        <v>346</v>
      </c>
      <c r="B2132" s="216" t="s">
        <v>341</v>
      </c>
      <c r="C2132" s="216" t="s">
        <v>536</v>
      </c>
      <c r="D2132" s="219" t="s">
        <v>423</v>
      </c>
      <c r="E2132" s="218"/>
      <c r="F2132" s="217"/>
      <c r="G2132" s="216" t="s">
        <v>338</v>
      </c>
      <c r="H2132" s="215">
        <v>1</v>
      </c>
      <c r="I2132" s="214">
        <v>1</v>
      </c>
      <c r="J2132" s="213">
        <v>1</v>
      </c>
    </row>
    <row r="2133" spans="1:10" ht="14.25" customHeight="1" x14ac:dyDescent="0.3">
      <c r="A2133" s="216" t="s">
        <v>346</v>
      </c>
      <c r="B2133" s="216" t="s">
        <v>341</v>
      </c>
      <c r="C2133" s="216" t="s">
        <v>535</v>
      </c>
      <c r="D2133" s="219" t="s">
        <v>534</v>
      </c>
      <c r="E2133" s="218"/>
      <c r="F2133" s="217"/>
      <c r="G2133" s="216" t="s">
        <v>338</v>
      </c>
      <c r="H2133" s="215">
        <v>1</v>
      </c>
      <c r="I2133" s="214">
        <v>1.34</v>
      </c>
      <c r="J2133" s="213">
        <v>1.34</v>
      </c>
    </row>
    <row r="2134" spans="1:10" ht="14.25" customHeight="1" x14ac:dyDescent="0.3">
      <c r="A2134" s="216" t="s">
        <v>346</v>
      </c>
      <c r="B2134" s="216" t="s">
        <v>341</v>
      </c>
      <c r="C2134" s="216" t="s">
        <v>533</v>
      </c>
      <c r="D2134" s="219" t="s">
        <v>532</v>
      </c>
      <c r="E2134" s="218"/>
      <c r="F2134" s="217"/>
      <c r="G2134" s="216" t="s">
        <v>338</v>
      </c>
      <c r="H2134" s="215">
        <v>1</v>
      </c>
      <c r="I2134" s="214">
        <v>0.04</v>
      </c>
      <c r="J2134" s="213">
        <v>0.04</v>
      </c>
    </row>
    <row r="2135" spans="1:10" ht="22.8" customHeight="1" x14ac:dyDescent="0.3">
      <c r="A2135" s="216" t="s">
        <v>346</v>
      </c>
      <c r="B2135" s="216" t="s">
        <v>341</v>
      </c>
      <c r="C2135" s="216" t="s">
        <v>778</v>
      </c>
      <c r="D2135" s="219" t="s">
        <v>777</v>
      </c>
      <c r="E2135" s="218"/>
      <c r="F2135" s="217"/>
      <c r="G2135" s="216" t="s">
        <v>338</v>
      </c>
      <c r="H2135" s="215">
        <v>1</v>
      </c>
      <c r="I2135" s="214">
        <v>1.43</v>
      </c>
      <c r="J2135" s="213">
        <v>1.43</v>
      </c>
    </row>
    <row r="2136" spans="1:10" ht="22.8" customHeight="1" x14ac:dyDescent="0.3">
      <c r="A2136" s="216" t="s">
        <v>346</v>
      </c>
      <c r="B2136" s="216" t="s">
        <v>341</v>
      </c>
      <c r="C2136" s="216" t="s">
        <v>776</v>
      </c>
      <c r="D2136" s="219" t="s">
        <v>775</v>
      </c>
      <c r="E2136" s="218"/>
      <c r="F2136" s="217"/>
      <c r="G2136" s="216" t="s">
        <v>338</v>
      </c>
      <c r="H2136" s="215">
        <v>1</v>
      </c>
      <c r="I2136" s="214">
        <v>0.49</v>
      </c>
      <c r="J2136" s="213">
        <v>0.49</v>
      </c>
    </row>
    <row r="2137" spans="1:10" ht="14.25" customHeight="1" x14ac:dyDescent="0.3">
      <c r="A2137" s="212" t="s">
        <v>337</v>
      </c>
      <c r="B2137" s="211"/>
      <c r="C2137" s="211"/>
      <c r="D2137" s="211"/>
      <c r="E2137" s="210"/>
      <c r="F2137" s="209">
        <v>0</v>
      </c>
      <c r="G2137" s="212" t="s">
        <v>336</v>
      </c>
      <c r="H2137" s="211"/>
      <c r="I2137" s="210"/>
      <c r="J2137" s="209">
        <v>7.77</v>
      </c>
    </row>
    <row r="2138" spans="1:10" ht="14.25" customHeight="1" x14ac:dyDescent="0.3">
      <c r="A2138" s="212" t="s">
        <v>335</v>
      </c>
      <c r="B2138" s="211"/>
      <c r="C2138" s="211"/>
      <c r="D2138" s="211"/>
      <c r="E2138" s="210"/>
      <c r="F2138" s="209">
        <v>0</v>
      </c>
      <c r="G2138" s="212" t="s">
        <v>334</v>
      </c>
      <c r="H2138" s="211"/>
      <c r="I2138" s="210"/>
      <c r="J2138" s="209">
        <v>1.75</v>
      </c>
    </row>
    <row r="2139" spans="1:10" ht="14.25" customHeight="1" x14ac:dyDescent="0.3">
      <c r="A2139" s="212" t="s">
        <v>333</v>
      </c>
      <c r="B2139" s="211"/>
      <c r="C2139" s="211"/>
      <c r="D2139" s="211"/>
      <c r="E2139" s="210"/>
      <c r="F2139" s="209">
        <v>0</v>
      </c>
      <c r="G2139" s="212" t="s">
        <v>332</v>
      </c>
      <c r="H2139" s="211"/>
      <c r="I2139" s="210"/>
      <c r="J2139" s="209">
        <v>9.52</v>
      </c>
    </row>
    <row r="2140" spans="1:10" ht="14.25" customHeight="1" x14ac:dyDescent="0.3">
      <c r="A2140" s="232" t="s">
        <v>342</v>
      </c>
      <c r="B2140" s="228" t="s">
        <v>341</v>
      </c>
      <c r="C2140" s="228" t="s">
        <v>774</v>
      </c>
      <c r="D2140" s="231" t="s">
        <v>773</v>
      </c>
      <c r="E2140" s="230"/>
      <c r="F2140" s="230"/>
      <c r="G2140" s="230"/>
      <c r="H2140" s="230"/>
      <c r="I2140" s="229"/>
      <c r="J2140" s="228" t="s">
        <v>338</v>
      </c>
    </row>
    <row r="2141" spans="1:10" ht="14.25" customHeight="1" x14ac:dyDescent="0.3">
      <c r="A2141" s="224" t="s">
        <v>54</v>
      </c>
      <c r="B2141" s="224" t="s">
        <v>55</v>
      </c>
      <c r="C2141" s="224" t="s">
        <v>9</v>
      </c>
      <c r="D2141" s="227" t="s">
        <v>10</v>
      </c>
      <c r="E2141" s="226"/>
      <c r="F2141" s="225"/>
      <c r="G2141" s="224" t="s">
        <v>353</v>
      </c>
      <c r="H2141" s="224" t="s">
        <v>352</v>
      </c>
      <c r="I2141" s="223" t="s">
        <v>351</v>
      </c>
      <c r="J2141" s="222" t="s">
        <v>56</v>
      </c>
    </row>
    <row r="2142" spans="1:10" ht="14.25" customHeight="1" x14ac:dyDescent="0.3">
      <c r="A2142" s="216" t="s">
        <v>412</v>
      </c>
      <c r="B2142" s="216" t="s">
        <v>341</v>
      </c>
      <c r="C2142" s="216" t="s">
        <v>772</v>
      </c>
      <c r="D2142" s="219" t="s">
        <v>771</v>
      </c>
      <c r="E2142" s="218"/>
      <c r="F2142" s="217"/>
      <c r="G2142" s="216" t="s">
        <v>338</v>
      </c>
      <c r="H2142" s="215">
        <v>1.6990000000000002E-2</v>
      </c>
      <c r="I2142" s="214">
        <v>14.18</v>
      </c>
      <c r="J2142" s="213">
        <v>0.24</v>
      </c>
    </row>
    <row r="2143" spans="1:10" ht="14.25" customHeight="1" x14ac:dyDescent="0.3">
      <c r="A2143" s="212" t="s">
        <v>337</v>
      </c>
      <c r="B2143" s="211"/>
      <c r="C2143" s="211"/>
      <c r="D2143" s="211"/>
      <c r="E2143" s="210"/>
      <c r="F2143" s="209">
        <v>0.11</v>
      </c>
      <c r="G2143" s="212" t="s">
        <v>336</v>
      </c>
      <c r="H2143" s="211"/>
      <c r="I2143" s="210"/>
      <c r="J2143" s="209">
        <v>0.24</v>
      </c>
    </row>
    <row r="2144" spans="1:10" ht="14.25" customHeight="1" x14ac:dyDescent="0.3">
      <c r="A2144" s="212" t="s">
        <v>335</v>
      </c>
      <c r="B2144" s="211"/>
      <c r="C2144" s="211"/>
      <c r="D2144" s="211"/>
      <c r="E2144" s="210"/>
      <c r="F2144" s="209">
        <v>0.13</v>
      </c>
      <c r="G2144" s="212" t="s">
        <v>334</v>
      </c>
      <c r="H2144" s="211"/>
      <c r="I2144" s="210"/>
      <c r="J2144" s="209">
        <v>0.05</v>
      </c>
    </row>
    <row r="2145" spans="1:10" ht="14.25" customHeight="1" x14ac:dyDescent="0.3">
      <c r="A2145" s="212" t="s">
        <v>333</v>
      </c>
      <c r="B2145" s="211"/>
      <c r="C2145" s="211"/>
      <c r="D2145" s="211"/>
      <c r="E2145" s="210"/>
      <c r="F2145" s="209">
        <v>0.24</v>
      </c>
      <c r="G2145" s="212" t="s">
        <v>332</v>
      </c>
      <c r="H2145" s="211"/>
      <c r="I2145" s="210"/>
      <c r="J2145" s="209">
        <v>0.28999999999999998</v>
      </c>
    </row>
    <row r="2146" spans="1:10" ht="14.25" customHeight="1" x14ac:dyDescent="0.3">
      <c r="A2146" s="232" t="s">
        <v>342</v>
      </c>
      <c r="B2146" s="228" t="s">
        <v>341</v>
      </c>
      <c r="C2146" s="228" t="s">
        <v>770</v>
      </c>
      <c r="D2146" s="231" t="s">
        <v>769</v>
      </c>
      <c r="E2146" s="230"/>
      <c r="F2146" s="230"/>
      <c r="G2146" s="230"/>
      <c r="H2146" s="230"/>
      <c r="I2146" s="229"/>
      <c r="J2146" s="228" t="s">
        <v>217</v>
      </c>
    </row>
    <row r="2147" spans="1:10" ht="14.25" customHeight="1" x14ac:dyDescent="0.3">
      <c r="A2147" s="224" t="s">
        <v>54</v>
      </c>
      <c r="B2147" s="224" t="s">
        <v>55</v>
      </c>
      <c r="C2147" s="224" t="s">
        <v>9</v>
      </c>
      <c r="D2147" s="227" t="s">
        <v>10</v>
      </c>
      <c r="E2147" s="226"/>
      <c r="F2147" s="225"/>
      <c r="G2147" s="224" t="s">
        <v>353</v>
      </c>
      <c r="H2147" s="224" t="s">
        <v>352</v>
      </c>
      <c r="I2147" s="223" t="s">
        <v>351</v>
      </c>
      <c r="J2147" s="222" t="s">
        <v>56</v>
      </c>
    </row>
    <row r="2148" spans="1:10" ht="14.25" customHeight="1" x14ac:dyDescent="0.3">
      <c r="A2148" s="220" t="s">
        <v>342</v>
      </c>
      <c r="B2148" s="216" t="s">
        <v>341</v>
      </c>
      <c r="C2148" s="216" t="s">
        <v>340</v>
      </c>
      <c r="D2148" s="219" t="s">
        <v>339</v>
      </c>
      <c r="E2148" s="218"/>
      <c r="F2148" s="217"/>
      <c r="G2148" s="216" t="s">
        <v>338</v>
      </c>
      <c r="H2148" s="215">
        <v>3</v>
      </c>
      <c r="I2148" s="214">
        <v>21.79</v>
      </c>
      <c r="J2148" s="213">
        <v>65.37</v>
      </c>
    </row>
    <row r="2149" spans="1:10" ht="14.25" customHeight="1" x14ac:dyDescent="0.3">
      <c r="A2149" s="212" t="s">
        <v>337</v>
      </c>
      <c r="B2149" s="211"/>
      <c r="C2149" s="211"/>
      <c r="D2149" s="211"/>
      <c r="E2149" s="210"/>
      <c r="F2149" s="209">
        <v>19.38</v>
      </c>
      <c r="G2149" s="212" t="s">
        <v>336</v>
      </c>
      <c r="H2149" s="211"/>
      <c r="I2149" s="210"/>
      <c r="J2149" s="209">
        <v>65.37</v>
      </c>
    </row>
    <row r="2150" spans="1:10" ht="14.25" customHeight="1" x14ac:dyDescent="0.3">
      <c r="A2150" s="212" t="s">
        <v>335</v>
      </c>
      <c r="B2150" s="211"/>
      <c r="C2150" s="211"/>
      <c r="D2150" s="211"/>
      <c r="E2150" s="210"/>
      <c r="F2150" s="209">
        <v>21.63</v>
      </c>
      <c r="G2150" s="212" t="s">
        <v>334</v>
      </c>
      <c r="H2150" s="211"/>
      <c r="I2150" s="210"/>
      <c r="J2150" s="209">
        <v>14.69</v>
      </c>
    </row>
    <row r="2151" spans="1:10" ht="14.25" customHeight="1" x14ac:dyDescent="0.3">
      <c r="A2151" s="212" t="s">
        <v>333</v>
      </c>
      <c r="B2151" s="211"/>
      <c r="C2151" s="211"/>
      <c r="D2151" s="211"/>
      <c r="E2151" s="210"/>
      <c r="F2151" s="209">
        <v>65.37</v>
      </c>
      <c r="G2151" s="212" t="s">
        <v>332</v>
      </c>
      <c r="H2151" s="211"/>
      <c r="I2151" s="210"/>
      <c r="J2151" s="209">
        <v>80.06</v>
      </c>
    </row>
    <row r="2152" spans="1:10" ht="22.8" customHeight="1" x14ac:dyDescent="0.3">
      <c r="A2152" s="232" t="s">
        <v>342</v>
      </c>
      <c r="B2152" s="228" t="s">
        <v>341</v>
      </c>
      <c r="C2152" s="228" t="s">
        <v>768</v>
      </c>
      <c r="D2152" s="231" t="s">
        <v>767</v>
      </c>
      <c r="E2152" s="230"/>
      <c r="F2152" s="230"/>
      <c r="G2152" s="230"/>
      <c r="H2152" s="230"/>
      <c r="I2152" s="229"/>
      <c r="J2152" s="228" t="s">
        <v>218</v>
      </c>
    </row>
    <row r="2153" spans="1:10" ht="14.25" customHeight="1" x14ac:dyDescent="0.3">
      <c r="A2153" s="224" t="s">
        <v>54</v>
      </c>
      <c r="B2153" s="224" t="s">
        <v>55</v>
      </c>
      <c r="C2153" s="224" t="s">
        <v>9</v>
      </c>
      <c r="D2153" s="227" t="s">
        <v>10</v>
      </c>
      <c r="E2153" s="226"/>
      <c r="F2153" s="225"/>
      <c r="G2153" s="224" t="s">
        <v>353</v>
      </c>
      <c r="H2153" s="224" t="s">
        <v>352</v>
      </c>
      <c r="I2153" s="223" t="s">
        <v>351</v>
      </c>
      <c r="J2153" s="222" t="s">
        <v>56</v>
      </c>
    </row>
    <row r="2154" spans="1:10" ht="22.8" customHeight="1" x14ac:dyDescent="0.3">
      <c r="A2154" s="216" t="s">
        <v>346</v>
      </c>
      <c r="B2154" s="216" t="s">
        <v>341</v>
      </c>
      <c r="C2154" s="216" t="s">
        <v>491</v>
      </c>
      <c r="D2154" s="219" t="s">
        <v>490</v>
      </c>
      <c r="E2154" s="218"/>
      <c r="F2154" s="217"/>
      <c r="G2154" s="216" t="s">
        <v>489</v>
      </c>
      <c r="H2154" s="215">
        <v>1.67E-2</v>
      </c>
      <c r="I2154" s="214">
        <v>8.3000000000000007</v>
      </c>
      <c r="J2154" s="213">
        <v>0.14000000000000001</v>
      </c>
    </row>
    <row r="2155" spans="1:10" ht="14.25" customHeight="1" x14ac:dyDescent="0.3">
      <c r="A2155" s="216" t="s">
        <v>346</v>
      </c>
      <c r="B2155" s="216" t="s">
        <v>341</v>
      </c>
      <c r="C2155" s="216" t="s">
        <v>488</v>
      </c>
      <c r="D2155" s="219" t="s">
        <v>487</v>
      </c>
      <c r="E2155" s="218"/>
      <c r="F2155" s="217"/>
      <c r="G2155" s="216" t="s">
        <v>3</v>
      </c>
      <c r="H2155" s="215">
        <v>3.609</v>
      </c>
      <c r="I2155" s="214">
        <v>3.59</v>
      </c>
      <c r="J2155" s="213">
        <v>12.96</v>
      </c>
    </row>
    <row r="2156" spans="1:10" ht="14.25" customHeight="1" x14ac:dyDescent="0.3">
      <c r="A2156" s="216" t="s">
        <v>346</v>
      </c>
      <c r="B2156" s="216" t="s">
        <v>341</v>
      </c>
      <c r="C2156" s="216" t="s">
        <v>766</v>
      </c>
      <c r="D2156" s="219" t="s">
        <v>765</v>
      </c>
      <c r="E2156" s="218"/>
      <c r="F2156" s="217"/>
      <c r="G2156" s="216" t="s">
        <v>343</v>
      </c>
      <c r="H2156" s="215">
        <v>5.0000000000000001E-3</v>
      </c>
      <c r="I2156" s="214">
        <v>20.05</v>
      </c>
      <c r="J2156" s="213">
        <v>0.1</v>
      </c>
    </row>
    <row r="2157" spans="1:10" ht="14.25" customHeight="1" x14ac:dyDescent="0.3">
      <c r="A2157" s="216" t="s">
        <v>346</v>
      </c>
      <c r="B2157" s="216" t="s">
        <v>341</v>
      </c>
      <c r="C2157" s="216" t="s">
        <v>609</v>
      </c>
      <c r="D2157" s="219" t="s">
        <v>608</v>
      </c>
      <c r="E2157" s="218"/>
      <c r="F2157" s="217"/>
      <c r="G2157" s="216" t="s">
        <v>343</v>
      </c>
      <c r="H2157" s="215">
        <v>3.7999999999999999E-2</v>
      </c>
      <c r="I2157" s="214">
        <v>18.239999999999998</v>
      </c>
      <c r="J2157" s="213">
        <v>0.69</v>
      </c>
    </row>
    <row r="2158" spans="1:10" ht="14.25" customHeight="1" x14ac:dyDescent="0.3">
      <c r="A2158" s="216" t="s">
        <v>346</v>
      </c>
      <c r="B2158" s="216" t="s">
        <v>341</v>
      </c>
      <c r="C2158" s="216" t="s">
        <v>607</v>
      </c>
      <c r="D2158" s="219" t="s">
        <v>606</v>
      </c>
      <c r="E2158" s="218"/>
      <c r="F2158" s="217"/>
      <c r="G2158" s="216" t="s">
        <v>3</v>
      </c>
      <c r="H2158" s="215">
        <v>1.2270000000000001</v>
      </c>
      <c r="I2158" s="214">
        <v>17.03</v>
      </c>
      <c r="J2158" s="213">
        <v>20.9</v>
      </c>
    </row>
    <row r="2159" spans="1:10" ht="14.25" customHeight="1" x14ac:dyDescent="0.3">
      <c r="A2159" s="216" t="s">
        <v>346</v>
      </c>
      <c r="B2159" s="216" t="s">
        <v>341</v>
      </c>
      <c r="C2159" s="216" t="s">
        <v>605</v>
      </c>
      <c r="D2159" s="219" t="s">
        <v>604</v>
      </c>
      <c r="E2159" s="218"/>
      <c r="F2159" s="217"/>
      <c r="G2159" s="216" t="s">
        <v>343</v>
      </c>
      <c r="H2159" s="215">
        <v>4.7E-2</v>
      </c>
      <c r="I2159" s="214">
        <v>22.08</v>
      </c>
      <c r="J2159" s="213">
        <v>1.04</v>
      </c>
    </row>
    <row r="2160" spans="1:10" ht="14.25" customHeight="1" x14ac:dyDescent="0.3">
      <c r="A2160" s="220" t="s">
        <v>342</v>
      </c>
      <c r="B2160" s="216" t="s">
        <v>341</v>
      </c>
      <c r="C2160" s="216" t="s">
        <v>482</v>
      </c>
      <c r="D2160" s="219" t="s">
        <v>481</v>
      </c>
      <c r="E2160" s="218"/>
      <c r="F2160" s="217"/>
      <c r="G2160" s="216" t="s">
        <v>338</v>
      </c>
      <c r="H2160" s="215">
        <v>1.081</v>
      </c>
      <c r="I2160" s="214">
        <v>22.19</v>
      </c>
      <c r="J2160" s="213">
        <v>23.99</v>
      </c>
    </row>
    <row r="2161" spans="1:10" ht="14.25" customHeight="1" x14ac:dyDescent="0.3">
      <c r="A2161" s="220" t="s">
        <v>342</v>
      </c>
      <c r="B2161" s="216" t="s">
        <v>341</v>
      </c>
      <c r="C2161" s="216" t="s">
        <v>603</v>
      </c>
      <c r="D2161" s="219" t="s">
        <v>602</v>
      </c>
      <c r="E2161" s="218"/>
      <c r="F2161" s="217"/>
      <c r="G2161" s="216" t="s">
        <v>338</v>
      </c>
      <c r="H2161" s="215">
        <v>2.3919999999999999</v>
      </c>
      <c r="I2161" s="214">
        <v>26.91</v>
      </c>
      <c r="J2161" s="213">
        <v>64.37</v>
      </c>
    </row>
    <row r="2162" spans="1:10" ht="22.8" customHeight="1" x14ac:dyDescent="0.3">
      <c r="A2162" s="220" t="s">
        <v>342</v>
      </c>
      <c r="B2162" s="216" t="s">
        <v>341</v>
      </c>
      <c r="C2162" s="216" t="s">
        <v>474</v>
      </c>
      <c r="D2162" s="219" t="s">
        <v>473</v>
      </c>
      <c r="E2162" s="218"/>
      <c r="F2162" s="217"/>
      <c r="G2162" s="216" t="s">
        <v>442</v>
      </c>
      <c r="H2162" s="215">
        <v>7.0000000000000007E-2</v>
      </c>
      <c r="I2162" s="214">
        <v>29.74</v>
      </c>
      <c r="J2162" s="213">
        <v>2.08</v>
      </c>
    </row>
    <row r="2163" spans="1:10" ht="22.8" customHeight="1" x14ac:dyDescent="0.3">
      <c r="A2163" s="220" t="s">
        <v>342</v>
      </c>
      <c r="B2163" s="216" t="s">
        <v>341</v>
      </c>
      <c r="C2163" s="216" t="s">
        <v>472</v>
      </c>
      <c r="D2163" s="219" t="s">
        <v>471</v>
      </c>
      <c r="E2163" s="218"/>
      <c r="F2163" s="217"/>
      <c r="G2163" s="216" t="s">
        <v>439</v>
      </c>
      <c r="H2163" s="215">
        <v>0.28199999999999997</v>
      </c>
      <c r="I2163" s="214">
        <v>28.08</v>
      </c>
      <c r="J2163" s="213">
        <v>7.92</v>
      </c>
    </row>
    <row r="2164" spans="1:10" ht="14.25" customHeight="1" x14ac:dyDescent="0.3">
      <c r="A2164" s="212" t="s">
        <v>337</v>
      </c>
      <c r="B2164" s="211"/>
      <c r="C2164" s="211"/>
      <c r="D2164" s="211"/>
      <c r="E2164" s="210"/>
      <c r="F2164" s="209">
        <v>32.08</v>
      </c>
      <c r="G2164" s="212" t="s">
        <v>336</v>
      </c>
      <c r="H2164" s="211"/>
      <c r="I2164" s="210"/>
      <c r="J2164" s="209">
        <v>134.19</v>
      </c>
    </row>
    <row r="2165" spans="1:10" ht="14.25" customHeight="1" x14ac:dyDescent="0.3">
      <c r="A2165" s="212" t="s">
        <v>335</v>
      </c>
      <c r="B2165" s="211"/>
      <c r="C2165" s="211"/>
      <c r="D2165" s="211"/>
      <c r="E2165" s="210"/>
      <c r="F2165" s="209">
        <v>35.82</v>
      </c>
      <c r="G2165" s="212" t="s">
        <v>334</v>
      </c>
      <c r="H2165" s="211"/>
      <c r="I2165" s="210"/>
      <c r="J2165" s="209">
        <v>30.15</v>
      </c>
    </row>
    <row r="2166" spans="1:10" ht="14.25" customHeight="1" x14ac:dyDescent="0.3">
      <c r="A2166" s="212" t="s">
        <v>333</v>
      </c>
      <c r="B2166" s="211"/>
      <c r="C2166" s="211"/>
      <c r="D2166" s="211"/>
      <c r="E2166" s="210"/>
      <c r="F2166" s="209">
        <v>98.2</v>
      </c>
      <c r="G2166" s="212" t="s">
        <v>332</v>
      </c>
      <c r="H2166" s="211"/>
      <c r="I2166" s="210"/>
      <c r="J2166" s="209">
        <v>164.34</v>
      </c>
    </row>
    <row r="2167" spans="1:10" ht="22.8" customHeight="1" x14ac:dyDescent="0.3">
      <c r="A2167" s="232" t="s">
        <v>342</v>
      </c>
      <c r="B2167" s="228" t="s">
        <v>341</v>
      </c>
      <c r="C2167" s="228" t="s">
        <v>474</v>
      </c>
      <c r="D2167" s="231" t="s">
        <v>473</v>
      </c>
      <c r="E2167" s="230"/>
      <c r="F2167" s="230"/>
      <c r="G2167" s="230"/>
      <c r="H2167" s="230"/>
      <c r="I2167" s="229"/>
      <c r="J2167" s="228" t="s">
        <v>442</v>
      </c>
    </row>
    <row r="2168" spans="1:10" ht="14.25" customHeight="1" x14ac:dyDescent="0.3">
      <c r="A2168" s="224" t="s">
        <v>54</v>
      </c>
      <c r="B2168" s="224" t="s">
        <v>55</v>
      </c>
      <c r="C2168" s="224" t="s">
        <v>9</v>
      </c>
      <c r="D2168" s="227" t="s">
        <v>10</v>
      </c>
      <c r="E2168" s="226"/>
      <c r="F2168" s="225"/>
      <c r="G2168" s="224" t="s">
        <v>353</v>
      </c>
      <c r="H2168" s="224" t="s">
        <v>352</v>
      </c>
      <c r="I2168" s="223" t="s">
        <v>351</v>
      </c>
      <c r="J2168" s="222" t="s">
        <v>56</v>
      </c>
    </row>
    <row r="2169" spans="1:10" ht="14.25" customHeight="1" x14ac:dyDescent="0.3">
      <c r="A2169" s="220" t="s">
        <v>342</v>
      </c>
      <c r="B2169" s="216" t="s">
        <v>341</v>
      </c>
      <c r="C2169" s="216" t="s">
        <v>517</v>
      </c>
      <c r="D2169" s="219" t="s">
        <v>516</v>
      </c>
      <c r="E2169" s="218"/>
      <c r="F2169" s="217"/>
      <c r="G2169" s="216" t="s">
        <v>338</v>
      </c>
      <c r="H2169" s="215">
        <v>1</v>
      </c>
      <c r="I2169" s="214">
        <v>27.95</v>
      </c>
      <c r="J2169" s="213">
        <v>27.95</v>
      </c>
    </row>
    <row r="2170" spans="1:10" ht="22.8" customHeight="1" x14ac:dyDescent="0.3">
      <c r="A2170" s="220" t="s">
        <v>342</v>
      </c>
      <c r="B2170" s="216" t="s">
        <v>341</v>
      </c>
      <c r="C2170" s="216" t="s">
        <v>757</v>
      </c>
      <c r="D2170" s="219" t="s">
        <v>756</v>
      </c>
      <c r="E2170" s="218"/>
      <c r="F2170" s="217"/>
      <c r="G2170" s="216" t="s">
        <v>338</v>
      </c>
      <c r="H2170" s="215">
        <v>1</v>
      </c>
      <c r="I2170" s="214">
        <v>0.11</v>
      </c>
      <c r="J2170" s="213">
        <v>0.11</v>
      </c>
    </row>
    <row r="2171" spans="1:10" ht="22.8" customHeight="1" x14ac:dyDescent="0.3">
      <c r="A2171" s="220" t="s">
        <v>342</v>
      </c>
      <c r="B2171" s="216" t="s">
        <v>341</v>
      </c>
      <c r="C2171" s="216" t="s">
        <v>755</v>
      </c>
      <c r="D2171" s="219" t="s">
        <v>754</v>
      </c>
      <c r="E2171" s="218"/>
      <c r="F2171" s="217"/>
      <c r="G2171" s="216" t="s">
        <v>338</v>
      </c>
      <c r="H2171" s="215">
        <v>1</v>
      </c>
      <c r="I2171" s="214">
        <v>0.02</v>
      </c>
      <c r="J2171" s="213">
        <v>0.02</v>
      </c>
    </row>
    <row r="2172" spans="1:10" ht="22.8" customHeight="1" x14ac:dyDescent="0.3">
      <c r="A2172" s="220" t="s">
        <v>342</v>
      </c>
      <c r="B2172" s="216" t="s">
        <v>341</v>
      </c>
      <c r="C2172" s="216" t="s">
        <v>763</v>
      </c>
      <c r="D2172" s="219" t="s">
        <v>762</v>
      </c>
      <c r="E2172" s="218"/>
      <c r="F2172" s="217"/>
      <c r="G2172" s="216" t="s">
        <v>338</v>
      </c>
      <c r="H2172" s="215">
        <v>1</v>
      </c>
      <c r="I2172" s="214">
        <v>0.08</v>
      </c>
      <c r="J2172" s="213">
        <v>0.08</v>
      </c>
    </row>
    <row r="2173" spans="1:10" ht="22.8" customHeight="1" x14ac:dyDescent="0.3">
      <c r="A2173" s="220" t="s">
        <v>342</v>
      </c>
      <c r="B2173" s="216" t="s">
        <v>341</v>
      </c>
      <c r="C2173" s="216" t="s">
        <v>759</v>
      </c>
      <c r="D2173" s="219" t="s">
        <v>758</v>
      </c>
      <c r="E2173" s="218"/>
      <c r="F2173" s="217"/>
      <c r="G2173" s="216" t="s">
        <v>338</v>
      </c>
      <c r="H2173" s="215">
        <v>1</v>
      </c>
      <c r="I2173" s="214">
        <v>1.58</v>
      </c>
      <c r="J2173" s="213">
        <v>1.58</v>
      </c>
    </row>
    <row r="2174" spans="1:10" ht="14.25" customHeight="1" x14ac:dyDescent="0.3">
      <c r="A2174" s="212" t="s">
        <v>337</v>
      </c>
      <c r="B2174" s="211"/>
      <c r="C2174" s="211"/>
      <c r="D2174" s="211"/>
      <c r="E2174" s="210"/>
      <c r="F2174" s="209">
        <v>9.9</v>
      </c>
      <c r="G2174" s="212" t="s">
        <v>336</v>
      </c>
      <c r="H2174" s="211"/>
      <c r="I2174" s="210"/>
      <c r="J2174" s="209">
        <v>29.74</v>
      </c>
    </row>
    <row r="2175" spans="1:10" ht="14.25" customHeight="1" x14ac:dyDescent="0.3">
      <c r="A2175" s="212" t="s">
        <v>335</v>
      </c>
      <c r="B2175" s="211"/>
      <c r="C2175" s="211"/>
      <c r="D2175" s="211"/>
      <c r="E2175" s="210"/>
      <c r="F2175" s="209">
        <v>11.05</v>
      </c>
      <c r="G2175" s="212" t="s">
        <v>334</v>
      </c>
      <c r="H2175" s="211"/>
      <c r="I2175" s="210"/>
      <c r="J2175" s="209">
        <v>6.68</v>
      </c>
    </row>
    <row r="2176" spans="1:10" ht="14.25" customHeight="1" x14ac:dyDescent="0.3">
      <c r="A2176" s="212" t="s">
        <v>333</v>
      </c>
      <c r="B2176" s="211"/>
      <c r="C2176" s="211"/>
      <c r="D2176" s="211"/>
      <c r="E2176" s="210"/>
      <c r="F2176" s="209">
        <v>27.95</v>
      </c>
      <c r="G2176" s="212" t="s">
        <v>332</v>
      </c>
      <c r="H2176" s="211"/>
      <c r="I2176" s="210"/>
      <c r="J2176" s="209">
        <v>36.42</v>
      </c>
    </row>
    <row r="2177" spans="1:10" ht="22.8" customHeight="1" x14ac:dyDescent="0.3">
      <c r="A2177" s="232" t="s">
        <v>342</v>
      </c>
      <c r="B2177" s="228" t="s">
        <v>341</v>
      </c>
      <c r="C2177" s="228" t="s">
        <v>757</v>
      </c>
      <c r="D2177" s="231" t="s">
        <v>756</v>
      </c>
      <c r="E2177" s="230"/>
      <c r="F2177" s="230"/>
      <c r="G2177" s="230"/>
      <c r="H2177" s="230"/>
      <c r="I2177" s="229"/>
      <c r="J2177" s="228" t="s">
        <v>338</v>
      </c>
    </row>
    <row r="2178" spans="1:10" ht="14.25" customHeight="1" x14ac:dyDescent="0.3">
      <c r="A2178" s="224" t="s">
        <v>54</v>
      </c>
      <c r="B2178" s="224" t="s">
        <v>55</v>
      </c>
      <c r="C2178" s="224" t="s">
        <v>9</v>
      </c>
      <c r="D2178" s="227" t="s">
        <v>10</v>
      </c>
      <c r="E2178" s="226"/>
      <c r="F2178" s="225"/>
      <c r="G2178" s="224" t="s">
        <v>353</v>
      </c>
      <c r="H2178" s="224" t="s">
        <v>352</v>
      </c>
      <c r="I2178" s="223" t="s">
        <v>351</v>
      </c>
      <c r="J2178" s="222" t="s">
        <v>56</v>
      </c>
    </row>
    <row r="2179" spans="1:10" ht="22.8" customHeight="1" x14ac:dyDescent="0.3">
      <c r="A2179" s="216" t="s">
        <v>362</v>
      </c>
      <c r="B2179" s="216" t="s">
        <v>341</v>
      </c>
      <c r="C2179" s="216" t="s">
        <v>761</v>
      </c>
      <c r="D2179" s="219" t="s">
        <v>760</v>
      </c>
      <c r="E2179" s="218"/>
      <c r="F2179" s="217"/>
      <c r="G2179" s="216" t="s">
        <v>0</v>
      </c>
      <c r="H2179" s="215">
        <v>7.2000000000000002E-5</v>
      </c>
      <c r="I2179" s="214">
        <v>1543.85</v>
      </c>
      <c r="J2179" s="213">
        <v>0.11</v>
      </c>
    </row>
    <row r="2180" spans="1:10" ht="34.950000000000003" customHeight="1" x14ac:dyDescent="0.3"/>
    <row r="2181" spans="1:10" ht="11.25" customHeight="1" x14ac:dyDescent="0.3">
      <c r="A2181" s="208" t="s">
        <v>331</v>
      </c>
      <c r="B2181" s="208"/>
      <c r="C2181" s="208"/>
      <c r="D2181" s="208"/>
      <c r="E2181" s="208"/>
      <c r="F2181" s="208"/>
      <c r="G2181" s="208"/>
      <c r="H2181" s="208"/>
      <c r="I2181" s="208"/>
      <c r="J2181" s="208"/>
    </row>
    <row r="2182" spans="1:10" ht="11.25" customHeight="1" x14ac:dyDescent="0.3">
      <c r="A2182" s="208" t="s">
        <v>330</v>
      </c>
      <c r="B2182" s="208"/>
      <c r="C2182" s="208"/>
      <c r="D2182" s="208"/>
      <c r="E2182" s="208"/>
      <c r="F2182" s="208"/>
      <c r="G2182" s="208"/>
      <c r="H2182" s="208"/>
      <c r="I2182" s="208"/>
      <c r="J2182" s="208"/>
    </row>
    <row r="2183" spans="1:10" ht="11.25" customHeight="1" x14ac:dyDescent="0.3">
      <c r="A2183" s="208" t="s">
        <v>329</v>
      </c>
      <c r="B2183" s="208"/>
      <c r="C2183" s="208"/>
      <c r="D2183" s="208"/>
      <c r="E2183" s="208"/>
      <c r="F2183" s="208"/>
      <c r="G2183" s="208"/>
      <c r="H2183" s="208"/>
      <c r="I2183" s="208"/>
      <c r="J2183" s="208"/>
    </row>
    <row r="2184" spans="1:10" ht="70.95" customHeight="1" x14ac:dyDescent="0.3"/>
    <row r="2185" spans="1:10" ht="14.25" customHeight="1" x14ac:dyDescent="0.3">
      <c r="A2185" s="256" t="s">
        <v>395</v>
      </c>
      <c r="B2185" s="255"/>
      <c r="C2185" s="255"/>
      <c r="D2185" s="255"/>
      <c r="E2185" s="255"/>
      <c r="F2185" s="255"/>
      <c r="G2185" s="255"/>
      <c r="H2185" s="255"/>
      <c r="I2185" s="255"/>
      <c r="J2185" s="254"/>
    </row>
    <row r="2186" spans="1:10" ht="14.25" customHeight="1" x14ac:dyDescent="0.3">
      <c r="A2186" s="253" t="s">
        <v>394</v>
      </c>
      <c r="B2186" s="251" t="s">
        <v>57</v>
      </c>
      <c r="C2186" s="250"/>
      <c r="D2186" s="250"/>
      <c r="E2186" s="250"/>
      <c r="F2186" s="250"/>
      <c r="G2186" s="250"/>
      <c r="H2186" s="249"/>
      <c r="I2186" s="233" t="s">
        <v>393</v>
      </c>
      <c r="J2186" s="216" t="s">
        <v>764</v>
      </c>
    </row>
    <row r="2187" spans="1:10" ht="14.25" customHeight="1" x14ac:dyDescent="0.3">
      <c r="A2187" s="253" t="s">
        <v>61</v>
      </c>
      <c r="B2187" s="251" t="s">
        <v>65</v>
      </c>
      <c r="C2187" s="250"/>
      <c r="D2187" s="250"/>
      <c r="E2187" s="250"/>
      <c r="F2187" s="250"/>
      <c r="G2187" s="250"/>
      <c r="H2187" s="249"/>
      <c r="I2187" s="233" t="s">
        <v>391</v>
      </c>
      <c r="J2187" s="216" t="s">
        <v>390</v>
      </c>
    </row>
    <row r="2188" spans="1:10" ht="14.25" customHeight="1" x14ac:dyDescent="0.3">
      <c r="A2188" s="252" t="s">
        <v>389</v>
      </c>
      <c r="B2188" s="251" t="s">
        <v>209</v>
      </c>
      <c r="C2188" s="250"/>
      <c r="D2188" s="250"/>
      <c r="E2188" s="250"/>
      <c r="F2188" s="250"/>
      <c r="G2188" s="250"/>
      <c r="H2188" s="249"/>
      <c r="I2188" s="240" t="s">
        <v>388</v>
      </c>
      <c r="J2188" s="239"/>
    </row>
    <row r="2189" spans="1:10" ht="14.25" customHeight="1" x14ac:dyDescent="0.3">
      <c r="A2189" s="248" t="s">
        <v>387</v>
      </c>
      <c r="B2189" s="247" t="s">
        <v>386</v>
      </c>
      <c r="C2189" s="246"/>
      <c r="D2189" s="246"/>
      <c r="E2189" s="246"/>
      <c r="F2189" s="246"/>
      <c r="G2189" s="246"/>
      <c r="H2189" s="245"/>
      <c r="I2189" s="233" t="s">
        <v>385</v>
      </c>
      <c r="J2189" s="216" t="s">
        <v>384</v>
      </c>
    </row>
    <row r="2190" spans="1:10" ht="14.25" customHeight="1" x14ac:dyDescent="0.3">
      <c r="A2190" s="238"/>
      <c r="B2190" s="243"/>
      <c r="C2190" s="242"/>
      <c r="D2190" s="242"/>
      <c r="E2190" s="242"/>
      <c r="F2190" s="242"/>
      <c r="G2190" s="242"/>
      <c r="H2190" s="241"/>
      <c r="I2190" s="244" t="s">
        <v>383</v>
      </c>
      <c r="J2190" s="216" t="s">
        <v>382</v>
      </c>
    </row>
    <row r="2191" spans="1:10" ht="14.25" customHeight="1" x14ac:dyDescent="0.3">
      <c r="A2191" s="238"/>
      <c r="B2191" s="243"/>
      <c r="C2191" s="242"/>
      <c r="D2191" s="242"/>
      <c r="E2191" s="242"/>
      <c r="F2191" s="242"/>
      <c r="G2191" s="242"/>
      <c r="H2191" s="241"/>
      <c r="I2191" s="240" t="s">
        <v>7</v>
      </c>
      <c r="J2191" s="239"/>
    </row>
    <row r="2192" spans="1:10" ht="14.25" customHeight="1" x14ac:dyDescent="0.3">
      <c r="A2192" s="238"/>
      <c r="B2192" s="237"/>
      <c r="C2192" s="236"/>
      <c r="D2192" s="236"/>
      <c r="E2192" s="236"/>
      <c r="F2192" s="236"/>
      <c r="G2192" s="236"/>
      <c r="H2192" s="235"/>
      <c r="I2192" s="233" t="s">
        <v>381</v>
      </c>
      <c r="J2192" s="216" t="s">
        <v>380</v>
      </c>
    </row>
    <row r="2193" spans="1:10" ht="14.25" customHeight="1" x14ac:dyDescent="0.3">
      <c r="A2193" s="234"/>
      <c r="B2193" s="219" t="s">
        <v>378</v>
      </c>
      <c r="C2193" s="218"/>
      <c r="D2193" s="217"/>
      <c r="E2193" s="219" t="s">
        <v>320</v>
      </c>
      <c r="F2193" s="218"/>
      <c r="G2193" s="218"/>
      <c r="H2193" s="217"/>
      <c r="I2193" s="233" t="s">
        <v>379</v>
      </c>
      <c r="J2193" s="216" t="s">
        <v>378</v>
      </c>
    </row>
    <row r="2194" spans="1:10" ht="14.25" customHeight="1" x14ac:dyDescent="0.3">
      <c r="A2194" s="233" t="s">
        <v>377</v>
      </c>
      <c r="B2194" s="219" t="s">
        <v>376</v>
      </c>
      <c r="C2194" s="218"/>
      <c r="D2194" s="218"/>
      <c r="E2194" s="218"/>
      <c r="F2194" s="218"/>
      <c r="G2194" s="218"/>
      <c r="H2194" s="218"/>
      <c r="I2194" s="218"/>
      <c r="J2194" s="217"/>
    </row>
    <row r="2195" spans="1:10" ht="14.25" customHeight="1" x14ac:dyDescent="0.3">
      <c r="A2195" s="212" t="s">
        <v>337</v>
      </c>
      <c r="B2195" s="211"/>
      <c r="C2195" s="211"/>
      <c r="D2195" s="211"/>
      <c r="E2195" s="210"/>
      <c r="F2195" s="209">
        <v>0</v>
      </c>
      <c r="G2195" s="212" t="s">
        <v>336</v>
      </c>
      <c r="H2195" s="211"/>
      <c r="I2195" s="210"/>
      <c r="J2195" s="209">
        <v>0.11</v>
      </c>
    </row>
    <row r="2196" spans="1:10" ht="14.25" customHeight="1" x14ac:dyDescent="0.3">
      <c r="A2196" s="212" t="s">
        <v>335</v>
      </c>
      <c r="B2196" s="211"/>
      <c r="C2196" s="211"/>
      <c r="D2196" s="211"/>
      <c r="E2196" s="210"/>
      <c r="F2196" s="209">
        <v>0</v>
      </c>
      <c r="G2196" s="212" t="s">
        <v>334</v>
      </c>
      <c r="H2196" s="211"/>
      <c r="I2196" s="210"/>
      <c r="J2196" s="209">
        <v>0.02</v>
      </c>
    </row>
    <row r="2197" spans="1:10" ht="14.25" customHeight="1" x14ac:dyDescent="0.3">
      <c r="A2197" s="212" t="s">
        <v>333</v>
      </c>
      <c r="B2197" s="211"/>
      <c r="C2197" s="211"/>
      <c r="D2197" s="211"/>
      <c r="E2197" s="210"/>
      <c r="F2197" s="209">
        <v>0</v>
      </c>
      <c r="G2197" s="212" t="s">
        <v>332</v>
      </c>
      <c r="H2197" s="211"/>
      <c r="I2197" s="210"/>
      <c r="J2197" s="209">
        <v>0.13</v>
      </c>
    </row>
    <row r="2198" spans="1:10" ht="14.25" customHeight="1" x14ac:dyDescent="0.3">
      <c r="A2198" s="232" t="s">
        <v>342</v>
      </c>
      <c r="B2198" s="228" t="s">
        <v>341</v>
      </c>
      <c r="C2198" s="228" t="s">
        <v>755</v>
      </c>
      <c r="D2198" s="231" t="s">
        <v>754</v>
      </c>
      <c r="E2198" s="230"/>
      <c r="F2198" s="230"/>
      <c r="G2198" s="230"/>
      <c r="H2198" s="230"/>
      <c r="I2198" s="229"/>
      <c r="J2198" s="228" t="s">
        <v>338</v>
      </c>
    </row>
    <row r="2199" spans="1:10" ht="14.25" customHeight="1" x14ac:dyDescent="0.3">
      <c r="A2199" s="224" t="s">
        <v>54</v>
      </c>
      <c r="B2199" s="224" t="s">
        <v>55</v>
      </c>
      <c r="C2199" s="224" t="s">
        <v>9</v>
      </c>
      <c r="D2199" s="227" t="s">
        <v>10</v>
      </c>
      <c r="E2199" s="226"/>
      <c r="F2199" s="225"/>
      <c r="G2199" s="224" t="s">
        <v>353</v>
      </c>
      <c r="H2199" s="224" t="s">
        <v>352</v>
      </c>
      <c r="I2199" s="223" t="s">
        <v>351</v>
      </c>
      <c r="J2199" s="222" t="s">
        <v>56</v>
      </c>
    </row>
    <row r="2200" spans="1:10" ht="22.8" customHeight="1" x14ac:dyDescent="0.3">
      <c r="A2200" s="216" t="s">
        <v>362</v>
      </c>
      <c r="B2200" s="216" t="s">
        <v>341</v>
      </c>
      <c r="C2200" s="216" t="s">
        <v>761</v>
      </c>
      <c r="D2200" s="219" t="s">
        <v>760</v>
      </c>
      <c r="E2200" s="218"/>
      <c r="F2200" s="217"/>
      <c r="G2200" s="216" t="s">
        <v>0</v>
      </c>
      <c r="H2200" s="215">
        <v>1.4800000000000001E-5</v>
      </c>
      <c r="I2200" s="214">
        <v>1543.85</v>
      </c>
      <c r="J2200" s="213">
        <v>0.02</v>
      </c>
    </row>
    <row r="2201" spans="1:10" ht="14.25" customHeight="1" x14ac:dyDescent="0.3">
      <c r="A2201" s="212" t="s">
        <v>337</v>
      </c>
      <c r="B2201" s="211"/>
      <c r="C2201" s="211"/>
      <c r="D2201" s="211"/>
      <c r="E2201" s="210"/>
      <c r="F2201" s="209">
        <v>0</v>
      </c>
      <c r="G2201" s="212" t="s">
        <v>336</v>
      </c>
      <c r="H2201" s="211"/>
      <c r="I2201" s="210"/>
      <c r="J2201" s="209">
        <v>0.02</v>
      </c>
    </row>
    <row r="2202" spans="1:10" ht="14.25" customHeight="1" x14ac:dyDescent="0.3">
      <c r="A2202" s="212" t="s">
        <v>335</v>
      </c>
      <c r="B2202" s="211"/>
      <c r="C2202" s="211"/>
      <c r="D2202" s="211"/>
      <c r="E2202" s="210"/>
      <c r="F2202" s="209">
        <v>0</v>
      </c>
      <c r="G2202" s="212" t="s">
        <v>334</v>
      </c>
      <c r="H2202" s="211"/>
      <c r="I2202" s="210"/>
      <c r="J2202" s="209">
        <v>0</v>
      </c>
    </row>
    <row r="2203" spans="1:10" ht="14.25" customHeight="1" x14ac:dyDescent="0.3">
      <c r="A2203" s="212" t="s">
        <v>333</v>
      </c>
      <c r="B2203" s="211"/>
      <c r="C2203" s="211"/>
      <c r="D2203" s="211"/>
      <c r="E2203" s="210"/>
      <c r="F2203" s="209">
        <v>0</v>
      </c>
      <c r="G2203" s="212" t="s">
        <v>332</v>
      </c>
      <c r="H2203" s="211"/>
      <c r="I2203" s="210"/>
      <c r="J2203" s="209">
        <v>0.02</v>
      </c>
    </row>
    <row r="2204" spans="1:10" ht="22.8" customHeight="1" x14ac:dyDescent="0.3">
      <c r="A2204" s="232" t="s">
        <v>342</v>
      </c>
      <c r="B2204" s="228" t="s">
        <v>341</v>
      </c>
      <c r="C2204" s="228" t="s">
        <v>763</v>
      </c>
      <c r="D2204" s="231" t="s">
        <v>762</v>
      </c>
      <c r="E2204" s="230"/>
      <c r="F2204" s="230"/>
      <c r="G2204" s="230"/>
      <c r="H2204" s="230"/>
      <c r="I2204" s="229"/>
      <c r="J2204" s="228" t="s">
        <v>338</v>
      </c>
    </row>
    <row r="2205" spans="1:10" ht="14.25" customHeight="1" x14ac:dyDescent="0.3">
      <c r="A2205" s="224" t="s">
        <v>54</v>
      </c>
      <c r="B2205" s="224" t="s">
        <v>55</v>
      </c>
      <c r="C2205" s="224" t="s">
        <v>9</v>
      </c>
      <c r="D2205" s="227" t="s">
        <v>10</v>
      </c>
      <c r="E2205" s="226"/>
      <c r="F2205" s="225"/>
      <c r="G2205" s="224" t="s">
        <v>353</v>
      </c>
      <c r="H2205" s="224" t="s">
        <v>352</v>
      </c>
      <c r="I2205" s="223" t="s">
        <v>351</v>
      </c>
      <c r="J2205" s="222" t="s">
        <v>56</v>
      </c>
    </row>
    <row r="2206" spans="1:10" ht="22.8" customHeight="1" x14ac:dyDescent="0.3">
      <c r="A2206" s="216" t="s">
        <v>362</v>
      </c>
      <c r="B2206" s="216" t="s">
        <v>341</v>
      </c>
      <c r="C2206" s="216" t="s">
        <v>761</v>
      </c>
      <c r="D2206" s="219" t="s">
        <v>760</v>
      </c>
      <c r="E2206" s="218"/>
      <c r="F2206" s="217"/>
      <c r="G2206" s="216" t="s">
        <v>0</v>
      </c>
      <c r="H2206" s="215">
        <v>5.0000000000000002E-5</v>
      </c>
      <c r="I2206" s="214">
        <v>1543.85</v>
      </c>
      <c r="J2206" s="213">
        <v>0.08</v>
      </c>
    </row>
    <row r="2207" spans="1:10" ht="14.25" customHeight="1" x14ac:dyDescent="0.3">
      <c r="A2207" s="212" t="s">
        <v>337</v>
      </c>
      <c r="B2207" s="211"/>
      <c r="C2207" s="211"/>
      <c r="D2207" s="211"/>
      <c r="E2207" s="210"/>
      <c r="F2207" s="209">
        <v>0</v>
      </c>
      <c r="G2207" s="212" t="s">
        <v>336</v>
      </c>
      <c r="H2207" s="211"/>
      <c r="I2207" s="210"/>
      <c r="J2207" s="209">
        <v>0.08</v>
      </c>
    </row>
    <row r="2208" spans="1:10" ht="14.25" customHeight="1" x14ac:dyDescent="0.3">
      <c r="A2208" s="212" t="s">
        <v>335</v>
      </c>
      <c r="B2208" s="211"/>
      <c r="C2208" s="211"/>
      <c r="D2208" s="211"/>
      <c r="E2208" s="210"/>
      <c r="F2208" s="209">
        <v>0</v>
      </c>
      <c r="G2208" s="212" t="s">
        <v>334</v>
      </c>
      <c r="H2208" s="211"/>
      <c r="I2208" s="210"/>
      <c r="J2208" s="209">
        <v>0.02</v>
      </c>
    </row>
    <row r="2209" spans="1:10" ht="14.25" customHeight="1" x14ac:dyDescent="0.3">
      <c r="A2209" s="212" t="s">
        <v>333</v>
      </c>
      <c r="B2209" s="211"/>
      <c r="C2209" s="211"/>
      <c r="D2209" s="211"/>
      <c r="E2209" s="210"/>
      <c r="F2209" s="209">
        <v>0</v>
      </c>
      <c r="G2209" s="212" t="s">
        <v>332</v>
      </c>
      <c r="H2209" s="211"/>
      <c r="I2209" s="210"/>
      <c r="J2209" s="209">
        <v>0.1</v>
      </c>
    </row>
    <row r="2210" spans="1:10" ht="22.8" customHeight="1" x14ac:dyDescent="0.3">
      <c r="A2210" s="232" t="s">
        <v>342</v>
      </c>
      <c r="B2210" s="228" t="s">
        <v>341</v>
      </c>
      <c r="C2210" s="228" t="s">
        <v>759</v>
      </c>
      <c r="D2210" s="231" t="s">
        <v>758</v>
      </c>
      <c r="E2210" s="230"/>
      <c r="F2210" s="230"/>
      <c r="G2210" s="230"/>
      <c r="H2210" s="230"/>
      <c r="I2210" s="229"/>
      <c r="J2210" s="228" t="s">
        <v>338</v>
      </c>
    </row>
    <row r="2211" spans="1:10" ht="14.25" customHeight="1" x14ac:dyDescent="0.3">
      <c r="A2211" s="224" t="s">
        <v>54</v>
      </c>
      <c r="B2211" s="224" t="s">
        <v>55</v>
      </c>
      <c r="C2211" s="224" t="s">
        <v>9</v>
      </c>
      <c r="D2211" s="227" t="s">
        <v>10</v>
      </c>
      <c r="E2211" s="226"/>
      <c r="F2211" s="225"/>
      <c r="G2211" s="224" t="s">
        <v>353</v>
      </c>
      <c r="H2211" s="224" t="s">
        <v>352</v>
      </c>
      <c r="I2211" s="223" t="s">
        <v>351</v>
      </c>
      <c r="J2211" s="222" t="s">
        <v>56</v>
      </c>
    </row>
    <row r="2212" spans="1:10" ht="14.25" customHeight="1" x14ac:dyDescent="0.3">
      <c r="A2212" s="216" t="s">
        <v>346</v>
      </c>
      <c r="B2212" s="216" t="s">
        <v>341</v>
      </c>
      <c r="C2212" s="216" t="s">
        <v>555</v>
      </c>
      <c r="D2212" s="219" t="s">
        <v>554</v>
      </c>
      <c r="E2212" s="218"/>
      <c r="F2212" s="217"/>
      <c r="G2212" s="216" t="s">
        <v>553</v>
      </c>
      <c r="H2212" s="215">
        <v>1.36</v>
      </c>
      <c r="I2212" s="214">
        <v>1.1599999999999999</v>
      </c>
      <c r="J2212" s="213">
        <v>1.58</v>
      </c>
    </row>
    <row r="2213" spans="1:10" ht="14.25" customHeight="1" x14ac:dyDescent="0.3">
      <c r="A2213" s="212" t="s">
        <v>337</v>
      </c>
      <c r="B2213" s="211"/>
      <c r="C2213" s="211"/>
      <c r="D2213" s="211"/>
      <c r="E2213" s="210"/>
      <c r="F2213" s="209">
        <v>0</v>
      </c>
      <c r="G2213" s="212" t="s">
        <v>336</v>
      </c>
      <c r="H2213" s="211"/>
      <c r="I2213" s="210"/>
      <c r="J2213" s="209">
        <v>1.58</v>
      </c>
    </row>
    <row r="2214" spans="1:10" ht="14.25" customHeight="1" x14ac:dyDescent="0.3">
      <c r="A2214" s="212" t="s">
        <v>335</v>
      </c>
      <c r="B2214" s="211"/>
      <c r="C2214" s="211"/>
      <c r="D2214" s="211"/>
      <c r="E2214" s="210"/>
      <c r="F2214" s="209">
        <v>0</v>
      </c>
      <c r="G2214" s="212" t="s">
        <v>334</v>
      </c>
      <c r="H2214" s="211"/>
      <c r="I2214" s="210"/>
      <c r="J2214" s="209">
        <v>0.36</v>
      </c>
    </row>
    <row r="2215" spans="1:10" ht="14.25" customHeight="1" x14ac:dyDescent="0.3">
      <c r="A2215" s="212" t="s">
        <v>333</v>
      </c>
      <c r="B2215" s="211"/>
      <c r="C2215" s="211"/>
      <c r="D2215" s="211"/>
      <c r="E2215" s="210"/>
      <c r="F2215" s="209">
        <v>0</v>
      </c>
      <c r="G2215" s="212" t="s">
        <v>332</v>
      </c>
      <c r="H2215" s="211"/>
      <c r="I2215" s="210"/>
      <c r="J2215" s="209">
        <v>1.94</v>
      </c>
    </row>
    <row r="2216" spans="1:10" ht="14.25" customHeight="1" x14ac:dyDescent="0.3">
      <c r="A2216" s="232" t="s">
        <v>342</v>
      </c>
      <c r="B2216" s="228" t="s">
        <v>341</v>
      </c>
      <c r="C2216" s="228" t="s">
        <v>472</v>
      </c>
      <c r="D2216" s="231" t="s">
        <v>471</v>
      </c>
      <c r="E2216" s="230"/>
      <c r="F2216" s="230"/>
      <c r="G2216" s="230"/>
      <c r="H2216" s="230"/>
      <c r="I2216" s="229"/>
      <c r="J2216" s="228" t="s">
        <v>439</v>
      </c>
    </row>
    <row r="2217" spans="1:10" ht="14.25" customHeight="1" x14ac:dyDescent="0.3">
      <c r="A2217" s="224" t="s">
        <v>54</v>
      </c>
      <c r="B2217" s="224" t="s">
        <v>55</v>
      </c>
      <c r="C2217" s="224" t="s">
        <v>9</v>
      </c>
      <c r="D2217" s="227" t="s">
        <v>10</v>
      </c>
      <c r="E2217" s="226"/>
      <c r="F2217" s="225"/>
      <c r="G2217" s="224" t="s">
        <v>353</v>
      </c>
      <c r="H2217" s="224" t="s">
        <v>352</v>
      </c>
      <c r="I2217" s="223" t="s">
        <v>351</v>
      </c>
      <c r="J2217" s="222" t="s">
        <v>56</v>
      </c>
    </row>
    <row r="2218" spans="1:10" ht="14.25" customHeight="1" x14ac:dyDescent="0.3">
      <c r="A2218" s="220" t="s">
        <v>342</v>
      </c>
      <c r="B2218" s="216" t="s">
        <v>341</v>
      </c>
      <c r="C2218" s="216" t="s">
        <v>517</v>
      </c>
      <c r="D2218" s="219" t="s">
        <v>516</v>
      </c>
      <c r="E2218" s="218"/>
      <c r="F2218" s="217"/>
      <c r="G2218" s="216" t="s">
        <v>338</v>
      </c>
      <c r="H2218" s="215">
        <v>1</v>
      </c>
      <c r="I2218" s="214">
        <v>27.95</v>
      </c>
      <c r="J2218" s="213">
        <v>27.95</v>
      </c>
    </row>
    <row r="2219" spans="1:10" ht="22.8" customHeight="1" x14ac:dyDescent="0.3">
      <c r="A2219" s="220" t="s">
        <v>342</v>
      </c>
      <c r="B2219" s="216" t="s">
        <v>341</v>
      </c>
      <c r="C2219" s="216" t="s">
        <v>757</v>
      </c>
      <c r="D2219" s="219" t="s">
        <v>756</v>
      </c>
      <c r="E2219" s="218"/>
      <c r="F2219" s="217"/>
      <c r="G2219" s="216" t="s">
        <v>338</v>
      </c>
      <c r="H2219" s="215">
        <v>1</v>
      </c>
      <c r="I2219" s="214">
        <v>0.11</v>
      </c>
      <c r="J2219" s="213">
        <v>0.11</v>
      </c>
    </row>
    <row r="2220" spans="1:10" ht="22.8" customHeight="1" x14ac:dyDescent="0.3">
      <c r="A2220" s="220" t="s">
        <v>342</v>
      </c>
      <c r="B2220" s="216" t="s">
        <v>341</v>
      </c>
      <c r="C2220" s="216" t="s">
        <v>755</v>
      </c>
      <c r="D2220" s="219" t="s">
        <v>754</v>
      </c>
      <c r="E2220" s="218"/>
      <c r="F2220" s="217"/>
      <c r="G2220" s="216" t="s">
        <v>338</v>
      </c>
      <c r="H2220" s="215">
        <v>1</v>
      </c>
      <c r="I2220" s="214">
        <v>0.02</v>
      </c>
      <c r="J2220" s="213">
        <v>0.02</v>
      </c>
    </row>
    <row r="2221" spans="1:10" ht="14.25" customHeight="1" x14ac:dyDescent="0.3">
      <c r="A2221" s="212" t="s">
        <v>337</v>
      </c>
      <c r="B2221" s="211"/>
      <c r="C2221" s="211"/>
      <c r="D2221" s="211"/>
      <c r="E2221" s="210"/>
      <c r="F2221" s="209">
        <v>9.9</v>
      </c>
      <c r="G2221" s="212" t="s">
        <v>336</v>
      </c>
      <c r="H2221" s="211"/>
      <c r="I2221" s="210"/>
      <c r="J2221" s="209">
        <v>28.08</v>
      </c>
    </row>
    <row r="2222" spans="1:10" ht="14.25" customHeight="1" x14ac:dyDescent="0.3">
      <c r="A2222" s="212" t="s">
        <v>335</v>
      </c>
      <c r="B2222" s="211"/>
      <c r="C2222" s="211"/>
      <c r="D2222" s="211"/>
      <c r="E2222" s="210"/>
      <c r="F2222" s="209">
        <v>11.05</v>
      </c>
      <c r="G2222" s="212" t="s">
        <v>334</v>
      </c>
      <c r="H2222" s="211"/>
      <c r="I2222" s="210"/>
      <c r="J2222" s="209">
        <v>6.31</v>
      </c>
    </row>
    <row r="2223" spans="1:10" ht="14.25" customHeight="1" x14ac:dyDescent="0.3">
      <c r="A2223" s="212" t="s">
        <v>333</v>
      </c>
      <c r="B2223" s="211"/>
      <c r="C2223" s="211"/>
      <c r="D2223" s="211"/>
      <c r="E2223" s="210"/>
      <c r="F2223" s="209">
        <v>27.95</v>
      </c>
      <c r="G2223" s="212" t="s">
        <v>332</v>
      </c>
      <c r="H2223" s="211"/>
      <c r="I2223" s="210"/>
      <c r="J2223" s="209">
        <v>34.39</v>
      </c>
    </row>
    <row r="2224" spans="1:10" ht="14.25" customHeight="1" x14ac:dyDescent="0.3">
      <c r="A2224" s="232" t="s">
        <v>342</v>
      </c>
      <c r="B2224" s="228" t="s">
        <v>357</v>
      </c>
      <c r="C2224" s="228" t="s">
        <v>753</v>
      </c>
      <c r="D2224" s="231" t="s">
        <v>750</v>
      </c>
      <c r="E2224" s="230"/>
      <c r="F2224" s="230"/>
      <c r="G2224" s="230"/>
      <c r="H2224" s="230"/>
      <c r="I2224" s="229"/>
      <c r="J2224" s="228" t="s">
        <v>752</v>
      </c>
    </row>
    <row r="2225" spans="1:10" ht="14.25" customHeight="1" x14ac:dyDescent="0.3">
      <c r="A2225" s="224" t="s">
        <v>54</v>
      </c>
      <c r="B2225" s="224" t="s">
        <v>55</v>
      </c>
      <c r="C2225" s="224" t="s">
        <v>9</v>
      </c>
      <c r="D2225" s="227" t="s">
        <v>10</v>
      </c>
      <c r="E2225" s="226"/>
      <c r="F2225" s="225"/>
      <c r="G2225" s="224" t="s">
        <v>353</v>
      </c>
      <c r="H2225" s="224" t="s">
        <v>352</v>
      </c>
      <c r="I2225" s="223" t="s">
        <v>351</v>
      </c>
      <c r="J2225" s="222" t="s">
        <v>56</v>
      </c>
    </row>
    <row r="2226" spans="1:10" ht="14.25" customHeight="1" x14ac:dyDescent="0.3">
      <c r="A2226" s="216" t="s">
        <v>346</v>
      </c>
      <c r="B2226" s="216" t="s">
        <v>357</v>
      </c>
      <c r="C2226" s="216" t="s">
        <v>751</v>
      </c>
      <c r="D2226" s="219" t="s">
        <v>750</v>
      </c>
      <c r="E2226" s="218"/>
      <c r="F2226" s="217"/>
      <c r="G2226" s="216" t="s">
        <v>218</v>
      </c>
      <c r="H2226" s="215">
        <v>1</v>
      </c>
      <c r="I2226" s="214">
        <v>10</v>
      </c>
      <c r="J2226" s="213">
        <v>10</v>
      </c>
    </row>
    <row r="2227" spans="1:10" ht="14.25" customHeight="1" x14ac:dyDescent="0.3">
      <c r="A2227" s="220" t="s">
        <v>342</v>
      </c>
      <c r="B2227" s="216" t="s">
        <v>357</v>
      </c>
      <c r="C2227" s="216" t="s">
        <v>356</v>
      </c>
      <c r="D2227" s="219" t="s">
        <v>339</v>
      </c>
      <c r="E2227" s="218"/>
      <c r="F2227" s="217"/>
      <c r="G2227" s="216" t="s">
        <v>338</v>
      </c>
      <c r="H2227" s="215">
        <v>0.15</v>
      </c>
      <c r="I2227" s="214">
        <v>21.76</v>
      </c>
      <c r="J2227" s="213">
        <v>3.26</v>
      </c>
    </row>
    <row r="2228" spans="1:10" ht="14.25" customHeight="1" x14ac:dyDescent="0.3">
      <c r="A2228" s="212" t="s">
        <v>337</v>
      </c>
      <c r="B2228" s="211"/>
      <c r="C2228" s="211"/>
      <c r="D2228" s="211"/>
      <c r="E2228" s="210"/>
      <c r="F2228" s="209">
        <v>0.97</v>
      </c>
      <c r="G2228" s="212" t="s">
        <v>336</v>
      </c>
      <c r="H2228" s="211"/>
      <c r="I2228" s="210"/>
      <c r="J2228" s="209">
        <v>13.26</v>
      </c>
    </row>
    <row r="2229" spans="1:10" ht="14.25" customHeight="1" x14ac:dyDescent="0.3">
      <c r="A2229" s="212" t="s">
        <v>335</v>
      </c>
      <c r="B2229" s="211"/>
      <c r="C2229" s="211"/>
      <c r="D2229" s="211"/>
      <c r="E2229" s="210"/>
      <c r="F2229" s="209">
        <v>1.08</v>
      </c>
      <c r="G2229" s="212" t="s">
        <v>334</v>
      </c>
      <c r="H2229" s="211"/>
      <c r="I2229" s="210"/>
      <c r="J2229" s="209">
        <v>2.98</v>
      </c>
    </row>
    <row r="2230" spans="1:10" ht="14.25" customHeight="1" x14ac:dyDescent="0.3">
      <c r="A2230" s="212" t="s">
        <v>333</v>
      </c>
      <c r="B2230" s="211"/>
      <c r="C2230" s="211"/>
      <c r="D2230" s="211"/>
      <c r="E2230" s="210"/>
      <c r="F2230" s="209">
        <v>3.26</v>
      </c>
      <c r="G2230" s="212" t="s">
        <v>332</v>
      </c>
      <c r="H2230" s="211"/>
      <c r="I2230" s="210"/>
      <c r="J2230" s="209">
        <v>16.239999999999998</v>
      </c>
    </row>
    <row r="2231" spans="1:10" ht="14.25" customHeight="1" x14ac:dyDescent="0.3">
      <c r="A2231" s="232" t="s">
        <v>342</v>
      </c>
      <c r="B2231" s="228" t="s">
        <v>341</v>
      </c>
      <c r="C2231" s="228" t="s">
        <v>575</v>
      </c>
      <c r="D2231" s="231" t="s">
        <v>437</v>
      </c>
      <c r="E2231" s="230"/>
      <c r="F2231" s="230"/>
      <c r="G2231" s="230"/>
      <c r="H2231" s="230"/>
      <c r="I2231" s="229"/>
      <c r="J2231" s="228" t="s">
        <v>338</v>
      </c>
    </row>
    <row r="2232" spans="1:10" ht="14.25" customHeight="1" x14ac:dyDescent="0.3">
      <c r="A2232" s="224" t="s">
        <v>54</v>
      </c>
      <c r="B2232" s="224" t="s">
        <v>55</v>
      </c>
      <c r="C2232" s="224" t="s">
        <v>9</v>
      </c>
      <c r="D2232" s="227" t="s">
        <v>10</v>
      </c>
      <c r="E2232" s="226"/>
      <c r="F2232" s="225"/>
      <c r="G2232" s="224" t="s">
        <v>353</v>
      </c>
      <c r="H2232" s="224" t="s">
        <v>352</v>
      </c>
      <c r="I2232" s="223" t="s">
        <v>351</v>
      </c>
      <c r="J2232" s="222" t="s">
        <v>56</v>
      </c>
    </row>
    <row r="2233" spans="1:10" ht="14.25" customHeight="1" x14ac:dyDescent="0.3">
      <c r="A2233" s="216" t="s">
        <v>412</v>
      </c>
      <c r="B2233" s="216" t="s">
        <v>341</v>
      </c>
      <c r="C2233" s="216" t="s">
        <v>748</v>
      </c>
      <c r="D2233" s="219" t="s">
        <v>431</v>
      </c>
      <c r="E2233" s="218"/>
      <c r="F2233" s="217"/>
      <c r="G2233" s="216" t="s">
        <v>338</v>
      </c>
      <c r="H2233" s="215">
        <v>1</v>
      </c>
      <c r="I2233" s="214">
        <v>13.67</v>
      </c>
      <c r="J2233" s="213">
        <v>13.67</v>
      </c>
    </row>
    <row r="2234" spans="1:10" ht="22.8" customHeight="1" x14ac:dyDescent="0.3">
      <c r="A2234" s="220" t="s">
        <v>342</v>
      </c>
      <c r="B2234" s="216" t="s">
        <v>341</v>
      </c>
      <c r="C2234" s="216" t="s">
        <v>749</v>
      </c>
      <c r="D2234" s="219" t="s">
        <v>434</v>
      </c>
      <c r="E2234" s="218"/>
      <c r="F2234" s="217"/>
      <c r="G2234" s="216" t="s">
        <v>338</v>
      </c>
      <c r="H2234" s="215">
        <v>1</v>
      </c>
      <c r="I2234" s="214">
        <v>0.59</v>
      </c>
      <c r="J2234" s="213">
        <v>0.59</v>
      </c>
    </row>
    <row r="2235" spans="1:10" ht="14.25" customHeight="1" x14ac:dyDescent="0.3">
      <c r="A2235" s="220" t="s">
        <v>342</v>
      </c>
      <c r="B2235" s="216" t="s">
        <v>341</v>
      </c>
      <c r="C2235" s="216" t="s">
        <v>747</v>
      </c>
      <c r="D2235" s="219" t="s">
        <v>538</v>
      </c>
      <c r="E2235" s="218"/>
      <c r="F2235" s="217"/>
      <c r="G2235" s="216" t="s">
        <v>338</v>
      </c>
      <c r="H2235" s="215">
        <v>1</v>
      </c>
      <c r="I2235" s="214">
        <v>7.9</v>
      </c>
      <c r="J2235" s="213">
        <v>7.9</v>
      </c>
    </row>
    <row r="2236" spans="1:10" ht="14.25" customHeight="1" x14ac:dyDescent="0.3">
      <c r="A2236" s="212" t="s">
        <v>337</v>
      </c>
      <c r="B2236" s="211"/>
      <c r="C2236" s="211"/>
      <c r="D2236" s="211"/>
      <c r="E2236" s="210"/>
      <c r="F2236" s="209">
        <v>6.46</v>
      </c>
      <c r="G2236" s="212" t="s">
        <v>336</v>
      </c>
      <c r="H2236" s="211"/>
      <c r="I2236" s="210"/>
      <c r="J2236" s="209">
        <v>22.16</v>
      </c>
    </row>
    <row r="2237" spans="1:10" ht="14.25" customHeight="1" x14ac:dyDescent="0.3">
      <c r="A2237" s="212" t="s">
        <v>335</v>
      </c>
      <c r="B2237" s="211"/>
      <c r="C2237" s="211"/>
      <c r="D2237" s="211"/>
      <c r="E2237" s="210"/>
      <c r="F2237" s="209">
        <v>7.21</v>
      </c>
      <c r="G2237" s="212" t="s">
        <v>334</v>
      </c>
      <c r="H2237" s="211"/>
      <c r="I2237" s="210"/>
      <c r="J2237" s="209">
        <v>4.9800000000000004</v>
      </c>
    </row>
    <row r="2238" spans="1:10" ht="14.25" customHeight="1" x14ac:dyDescent="0.3">
      <c r="A2238" s="212" t="s">
        <v>333</v>
      </c>
      <c r="B2238" s="211"/>
      <c r="C2238" s="211"/>
      <c r="D2238" s="211"/>
      <c r="E2238" s="210"/>
      <c r="F2238" s="209">
        <v>22.16</v>
      </c>
      <c r="G2238" s="212" t="s">
        <v>332</v>
      </c>
      <c r="H2238" s="211"/>
      <c r="I2238" s="210"/>
      <c r="J2238" s="209">
        <v>27.14</v>
      </c>
    </row>
    <row r="2239" spans="1:10" ht="14.25" customHeight="1" x14ac:dyDescent="0.3">
      <c r="A2239" s="232" t="s">
        <v>342</v>
      </c>
      <c r="B2239" s="228" t="s">
        <v>341</v>
      </c>
      <c r="C2239" s="228" t="s">
        <v>749</v>
      </c>
      <c r="D2239" s="231" t="s">
        <v>434</v>
      </c>
      <c r="E2239" s="230"/>
      <c r="F2239" s="230"/>
      <c r="G2239" s="230"/>
      <c r="H2239" s="230"/>
      <c r="I2239" s="229"/>
      <c r="J2239" s="228" t="s">
        <v>338</v>
      </c>
    </row>
    <row r="2240" spans="1:10" ht="14.25" customHeight="1" x14ac:dyDescent="0.3">
      <c r="A2240" s="224" t="s">
        <v>54</v>
      </c>
      <c r="B2240" s="224" t="s">
        <v>55</v>
      </c>
      <c r="C2240" s="224" t="s">
        <v>9</v>
      </c>
      <c r="D2240" s="227" t="s">
        <v>10</v>
      </c>
      <c r="E2240" s="226"/>
      <c r="F2240" s="225"/>
      <c r="G2240" s="224" t="s">
        <v>353</v>
      </c>
      <c r="H2240" s="224" t="s">
        <v>352</v>
      </c>
      <c r="I2240" s="223" t="s">
        <v>351</v>
      </c>
      <c r="J2240" s="222" t="s">
        <v>56</v>
      </c>
    </row>
    <row r="2241" spans="1:10" ht="14.25" customHeight="1" x14ac:dyDescent="0.3">
      <c r="A2241" s="216" t="s">
        <v>412</v>
      </c>
      <c r="B2241" s="216" t="s">
        <v>341</v>
      </c>
      <c r="C2241" s="216" t="s">
        <v>748</v>
      </c>
      <c r="D2241" s="219" t="s">
        <v>431</v>
      </c>
      <c r="E2241" s="218"/>
      <c r="F2241" s="217"/>
      <c r="G2241" s="216" t="s">
        <v>338</v>
      </c>
      <c r="H2241" s="215">
        <v>4.2970000000000001E-2</v>
      </c>
      <c r="I2241" s="214">
        <v>13.67</v>
      </c>
      <c r="J2241" s="213">
        <v>0.59</v>
      </c>
    </row>
    <row r="2242" spans="1:10" ht="14.25" customHeight="1" x14ac:dyDescent="0.3">
      <c r="A2242" s="212" t="s">
        <v>337</v>
      </c>
      <c r="B2242" s="211"/>
      <c r="C2242" s="211"/>
      <c r="D2242" s="211"/>
      <c r="E2242" s="210"/>
      <c r="F2242" s="209">
        <v>0.28000000000000003</v>
      </c>
      <c r="G2242" s="212" t="s">
        <v>336</v>
      </c>
      <c r="H2242" s="211"/>
      <c r="I2242" s="210"/>
      <c r="J2242" s="209">
        <v>0.59</v>
      </c>
    </row>
    <row r="2243" spans="1:10" ht="14.25" customHeight="1" x14ac:dyDescent="0.3">
      <c r="A2243" s="212" t="s">
        <v>335</v>
      </c>
      <c r="B2243" s="211"/>
      <c r="C2243" s="211"/>
      <c r="D2243" s="211"/>
      <c r="E2243" s="210"/>
      <c r="F2243" s="209">
        <v>0.31</v>
      </c>
      <c r="G2243" s="212" t="s">
        <v>334</v>
      </c>
      <c r="H2243" s="211"/>
      <c r="I2243" s="210"/>
      <c r="J2243" s="209">
        <v>0.13</v>
      </c>
    </row>
    <row r="2244" spans="1:10" ht="14.25" customHeight="1" x14ac:dyDescent="0.3">
      <c r="A2244" s="212" t="s">
        <v>333</v>
      </c>
      <c r="B2244" s="211"/>
      <c r="C2244" s="211"/>
      <c r="D2244" s="211"/>
      <c r="E2244" s="210"/>
      <c r="F2244" s="209">
        <v>0.59</v>
      </c>
      <c r="G2244" s="212" t="s">
        <v>332</v>
      </c>
      <c r="H2244" s="211"/>
      <c r="I2244" s="210"/>
      <c r="J2244" s="209">
        <v>0.72</v>
      </c>
    </row>
    <row r="2245" spans="1:10" ht="14.25" customHeight="1" x14ac:dyDescent="0.3">
      <c r="A2245" s="232" t="s">
        <v>342</v>
      </c>
      <c r="B2245" s="228" t="s">
        <v>341</v>
      </c>
      <c r="C2245" s="228" t="s">
        <v>747</v>
      </c>
      <c r="D2245" s="231" t="s">
        <v>538</v>
      </c>
      <c r="E2245" s="230"/>
      <c r="F2245" s="230"/>
      <c r="G2245" s="230"/>
      <c r="H2245" s="230"/>
      <c r="I2245" s="229"/>
      <c r="J2245" s="228" t="s">
        <v>338</v>
      </c>
    </row>
    <row r="2246" spans="1:10" ht="14.25" customHeight="1" x14ac:dyDescent="0.3">
      <c r="A2246" s="224" t="s">
        <v>54</v>
      </c>
      <c r="B2246" s="224" t="s">
        <v>55</v>
      </c>
      <c r="C2246" s="224" t="s">
        <v>9</v>
      </c>
      <c r="D2246" s="227" t="s">
        <v>10</v>
      </c>
      <c r="E2246" s="226"/>
      <c r="F2246" s="225"/>
      <c r="G2246" s="224" t="s">
        <v>353</v>
      </c>
      <c r="H2246" s="224" t="s">
        <v>352</v>
      </c>
      <c r="I2246" s="223" t="s">
        <v>351</v>
      </c>
      <c r="J2246" s="222" t="s">
        <v>56</v>
      </c>
    </row>
    <row r="2247" spans="1:10" ht="14.25" customHeight="1" x14ac:dyDescent="0.3">
      <c r="A2247" s="216" t="s">
        <v>346</v>
      </c>
      <c r="B2247" s="216" t="s">
        <v>341</v>
      </c>
      <c r="C2247" s="216" t="s">
        <v>537</v>
      </c>
      <c r="D2247" s="219" t="s">
        <v>425</v>
      </c>
      <c r="E2247" s="218"/>
      <c r="F2247" s="217"/>
      <c r="G2247" s="216" t="s">
        <v>338</v>
      </c>
      <c r="H2247" s="215">
        <v>1</v>
      </c>
      <c r="I2247" s="214">
        <v>3.47</v>
      </c>
      <c r="J2247" s="213">
        <v>3.47</v>
      </c>
    </row>
    <row r="2248" spans="1:10" ht="14.25" customHeight="1" x14ac:dyDescent="0.3">
      <c r="A2248" s="216" t="s">
        <v>346</v>
      </c>
      <c r="B2248" s="216" t="s">
        <v>341</v>
      </c>
      <c r="C2248" s="216" t="s">
        <v>536</v>
      </c>
      <c r="D2248" s="219" t="s">
        <v>423</v>
      </c>
      <c r="E2248" s="218"/>
      <c r="F2248" s="217"/>
      <c r="G2248" s="216" t="s">
        <v>338</v>
      </c>
      <c r="H2248" s="215">
        <v>1</v>
      </c>
      <c r="I2248" s="214">
        <v>1</v>
      </c>
      <c r="J2248" s="213">
        <v>1</v>
      </c>
    </row>
    <row r="2249" spans="1:10" ht="14.25" customHeight="1" x14ac:dyDescent="0.3">
      <c r="A2249" s="216" t="s">
        <v>346</v>
      </c>
      <c r="B2249" s="216" t="s">
        <v>341</v>
      </c>
      <c r="C2249" s="216" t="s">
        <v>535</v>
      </c>
      <c r="D2249" s="219" t="s">
        <v>534</v>
      </c>
      <c r="E2249" s="218"/>
      <c r="F2249" s="217"/>
      <c r="G2249" s="216" t="s">
        <v>338</v>
      </c>
      <c r="H2249" s="215">
        <v>1</v>
      </c>
      <c r="I2249" s="214">
        <v>1.34</v>
      </c>
      <c r="J2249" s="213">
        <v>1.34</v>
      </c>
    </row>
    <row r="2250" spans="1:10" ht="14.25" customHeight="1" x14ac:dyDescent="0.3">
      <c r="A2250" s="216" t="s">
        <v>346</v>
      </c>
      <c r="B2250" s="216" t="s">
        <v>341</v>
      </c>
      <c r="C2250" s="216" t="s">
        <v>533</v>
      </c>
      <c r="D2250" s="219" t="s">
        <v>532</v>
      </c>
      <c r="E2250" s="218"/>
      <c r="F2250" s="217"/>
      <c r="G2250" s="216" t="s">
        <v>338</v>
      </c>
      <c r="H2250" s="215">
        <v>1</v>
      </c>
      <c r="I2250" s="214">
        <v>0.04</v>
      </c>
      <c r="J2250" s="213">
        <v>0.04</v>
      </c>
    </row>
    <row r="2251" spans="1:10" ht="22.8" customHeight="1" x14ac:dyDescent="0.3">
      <c r="A2251" s="216" t="s">
        <v>346</v>
      </c>
      <c r="B2251" s="216" t="s">
        <v>341</v>
      </c>
      <c r="C2251" s="216" t="s">
        <v>663</v>
      </c>
      <c r="D2251" s="219" t="s">
        <v>415</v>
      </c>
      <c r="E2251" s="218"/>
      <c r="F2251" s="217"/>
      <c r="G2251" s="216" t="s">
        <v>338</v>
      </c>
      <c r="H2251" s="215">
        <v>1</v>
      </c>
      <c r="I2251" s="214">
        <v>1.2</v>
      </c>
      <c r="J2251" s="213">
        <v>1.2</v>
      </c>
    </row>
    <row r="2252" spans="1:10" ht="22.8" customHeight="1" x14ac:dyDescent="0.3">
      <c r="A2252" s="216" t="s">
        <v>346</v>
      </c>
      <c r="B2252" s="216" t="s">
        <v>341</v>
      </c>
      <c r="C2252" s="216" t="s">
        <v>662</v>
      </c>
      <c r="D2252" s="219" t="s">
        <v>417</v>
      </c>
      <c r="E2252" s="218"/>
      <c r="F2252" s="217"/>
      <c r="G2252" s="216" t="s">
        <v>338</v>
      </c>
      <c r="H2252" s="215">
        <v>1</v>
      </c>
      <c r="I2252" s="214">
        <v>0.85</v>
      </c>
      <c r="J2252" s="213">
        <v>0.85</v>
      </c>
    </row>
    <row r="2253" spans="1:10" ht="27.3" customHeight="1" x14ac:dyDescent="0.3"/>
    <row r="2254" spans="1:10" ht="11.25" customHeight="1" x14ac:dyDescent="0.3">
      <c r="A2254" s="208" t="s">
        <v>331</v>
      </c>
      <c r="B2254" s="208"/>
      <c r="C2254" s="208"/>
      <c r="D2254" s="208"/>
      <c r="E2254" s="208"/>
      <c r="F2254" s="208"/>
      <c r="G2254" s="208"/>
      <c r="H2254" s="208"/>
      <c r="I2254" s="208"/>
      <c r="J2254" s="208"/>
    </row>
    <row r="2255" spans="1:10" ht="11.25" customHeight="1" x14ac:dyDescent="0.3">
      <c r="A2255" s="208" t="s">
        <v>330</v>
      </c>
      <c r="B2255" s="208"/>
      <c r="C2255" s="208"/>
      <c r="D2255" s="208"/>
      <c r="E2255" s="208"/>
      <c r="F2255" s="208"/>
      <c r="G2255" s="208"/>
      <c r="H2255" s="208"/>
      <c r="I2255" s="208"/>
      <c r="J2255" s="208"/>
    </row>
    <row r="2256" spans="1:10" ht="11.25" customHeight="1" x14ac:dyDescent="0.3">
      <c r="A2256" s="208" t="s">
        <v>329</v>
      </c>
      <c r="B2256" s="208"/>
      <c r="C2256" s="208"/>
      <c r="D2256" s="208"/>
      <c r="E2256" s="208"/>
      <c r="F2256" s="208"/>
      <c r="G2256" s="208"/>
      <c r="H2256" s="208"/>
      <c r="I2256" s="208"/>
      <c r="J2256" s="208"/>
    </row>
    <row r="2257" spans="1:10" ht="70.95" customHeight="1" x14ac:dyDescent="0.3"/>
    <row r="2258" spans="1:10" ht="14.25" customHeight="1" x14ac:dyDescent="0.3">
      <c r="A2258" s="256" t="s">
        <v>395</v>
      </c>
      <c r="B2258" s="255"/>
      <c r="C2258" s="255"/>
      <c r="D2258" s="255"/>
      <c r="E2258" s="255"/>
      <c r="F2258" s="255"/>
      <c r="G2258" s="255"/>
      <c r="H2258" s="255"/>
      <c r="I2258" s="255"/>
      <c r="J2258" s="254"/>
    </row>
    <row r="2259" spans="1:10" ht="14.25" customHeight="1" x14ac:dyDescent="0.3">
      <c r="A2259" s="253" t="s">
        <v>394</v>
      </c>
      <c r="B2259" s="251" t="s">
        <v>57</v>
      </c>
      <c r="C2259" s="250"/>
      <c r="D2259" s="250"/>
      <c r="E2259" s="250"/>
      <c r="F2259" s="250"/>
      <c r="G2259" s="250"/>
      <c r="H2259" s="249"/>
      <c r="I2259" s="233" t="s">
        <v>393</v>
      </c>
      <c r="J2259" s="216" t="s">
        <v>746</v>
      </c>
    </row>
    <row r="2260" spans="1:10" ht="14.25" customHeight="1" x14ac:dyDescent="0.3">
      <c r="A2260" s="253" t="s">
        <v>61</v>
      </c>
      <c r="B2260" s="251" t="s">
        <v>65</v>
      </c>
      <c r="C2260" s="250"/>
      <c r="D2260" s="250"/>
      <c r="E2260" s="250"/>
      <c r="F2260" s="250"/>
      <c r="G2260" s="250"/>
      <c r="H2260" s="249"/>
      <c r="I2260" s="233" t="s">
        <v>391</v>
      </c>
      <c r="J2260" s="216" t="s">
        <v>390</v>
      </c>
    </row>
    <row r="2261" spans="1:10" ht="14.25" customHeight="1" x14ac:dyDescent="0.3">
      <c r="A2261" s="252" t="s">
        <v>389</v>
      </c>
      <c r="B2261" s="251" t="s">
        <v>209</v>
      </c>
      <c r="C2261" s="250"/>
      <c r="D2261" s="250"/>
      <c r="E2261" s="250"/>
      <c r="F2261" s="250"/>
      <c r="G2261" s="250"/>
      <c r="H2261" s="249"/>
      <c r="I2261" s="240" t="s">
        <v>388</v>
      </c>
      <c r="J2261" s="239"/>
    </row>
    <row r="2262" spans="1:10" ht="14.25" customHeight="1" x14ac:dyDescent="0.3">
      <c r="A2262" s="248" t="s">
        <v>387</v>
      </c>
      <c r="B2262" s="247" t="s">
        <v>386</v>
      </c>
      <c r="C2262" s="246"/>
      <c r="D2262" s="246"/>
      <c r="E2262" s="246"/>
      <c r="F2262" s="246"/>
      <c r="G2262" s="246"/>
      <c r="H2262" s="245"/>
      <c r="I2262" s="233" t="s">
        <v>385</v>
      </c>
      <c r="J2262" s="216" t="s">
        <v>384</v>
      </c>
    </row>
    <row r="2263" spans="1:10" ht="14.25" customHeight="1" x14ac:dyDescent="0.3">
      <c r="A2263" s="238"/>
      <c r="B2263" s="243"/>
      <c r="C2263" s="242"/>
      <c r="D2263" s="242"/>
      <c r="E2263" s="242"/>
      <c r="F2263" s="242"/>
      <c r="G2263" s="242"/>
      <c r="H2263" s="241"/>
      <c r="I2263" s="244" t="s">
        <v>383</v>
      </c>
      <c r="J2263" s="216" t="s">
        <v>382</v>
      </c>
    </row>
    <row r="2264" spans="1:10" ht="14.25" customHeight="1" x14ac:dyDescent="0.3">
      <c r="A2264" s="238"/>
      <c r="B2264" s="243"/>
      <c r="C2264" s="242"/>
      <c r="D2264" s="242"/>
      <c r="E2264" s="242"/>
      <c r="F2264" s="242"/>
      <c r="G2264" s="242"/>
      <c r="H2264" s="241"/>
      <c r="I2264" s="240" t="s">
        <v>7</v>
      </c>
      <c r="J2264" s="239"/>
    </row>
    <row r="2265" spans="1:10" ht="14.25" customHeight="1" x14ac:dyDescent="0.3">
      <c r="A2265" s="238"/>
      <c r="B2265" s="237"/>
      <c r="C2265" s="236"/>
      <c r="D2265" s="236"/>
      <c r="E2265" s="236"/>
      <c r="F2265" s="236"/>
      <c r="G2265" s="236"/>
      <c r="H2265" s="235"/>
      <c r="I2265" s="233" t="s">
        <v>381</v>
      </c>
      <c r="J2265" s="216" t="s">
        <v>380</v>
      </c>
    </row>
    <row r="2266" spans="1:10" ht="14.25" customHeight="1" x14ac:dyDescent="0.3">
      <c r="A2266" s="234"/>
      <c r="B2266" s="219" t="s">
        <v>378</v>
      </c>
      <c r="C2266" s="218"/>
      <c r="D2266" s="217"/>
      <c r="E2266" s="219" t="s">
        <v>320</v>
      </c>
      <c r="F2266" s="218"/>
      <c r="G2266" s="218"/>
      <c r="H2266" s="217"/>
      <c r="I2266" s="233" t="s">
        <v>379</v>
      </c>
      <c r="J2266" s="216" t="s">
        <v>378</v>
      </c>
    </row>
    <row r="2267" spans="1:10" ht="14.25" customHeight="1" x14ac:dyDescent="0.3">
      <c r="A2267" s="233" t="s">
        <v>377</v>
      </c>
      <c r="B2267" s="219" t="s">
        <v>376</v>
      </c>
      <c r="C2267" s="218"/>
      <c r="D2267" s="218"/>
      <c r="E2267" s="218"/>
      <c r="F2267" s="218"/>
      <c r="G2267" s="218"/>
      <c r="H2267" s="218"/>
      <c r="I2267" s="218"/>
      <c r="J2267" s="217"/>
    </row>
    <row r="2268" spans="1:10" ht="14.25" customHeight="1" x14ac:dyDescent="0.3">
      <c r="A2268" s="212" t="s">
        <v>337</v>
      </c>
      <c r="B2268" s="211"/>
      <c r="C2268" s="211"/>
      <c r="D2268" s="211"/>
      <c r="E2268" s="210"/>
      <c r="F2268" s="209">
        <v>0</v>
      </c>
      <c r="G2268" s="212" t="s">
        <v>336</v>
      </c>
      <c r="H2268" s="211"/>
      <c r="I2268" s="210"/>
      <c r="J2268" s="209">
        <v>7.9</v>
      </c>
    </row>
    <row r="2269" spans="1:10" ht="14.25" customHeight="1" x14ac:dyDescent="0.3">
      <c r="A2269" s="212" t="s">
        <v>335</v>
      </c>
      <c r="B2269" s="211"/>
      <c r="C2269" s="211"/>
      <c r="D2269" s="211"/>
      <c r="E2269" s="210"/>
      <c r="F2269" s="209">
        <v>0</v>
      </c>
      <c r="G2269" s="212" t="s">
        <v>334</v>
      </c>
      <c r="H2269" s="211"/>
      <c r="I2269" s="210"/>
      <c r="J2269" s="209">
        <v>1.78</v>
      </c>
    </row>
    <row r="2270" spans="1:10" ht="14.25" customHeight="1" x14ac:dyDescent="0.3">
      <c r="A2270" s="212" t="s">
        <v>333</v>
      </c>
      <c r="B2270" s="211"/>
      <c r="C2270" s="211"/>
      <c r="D2270" s="211"/>
      <c r="E2270" s="210"/>
      <c r="F2270" s="209">
        <v>0</v>
      </c>
      <c r="G2270" s="212" t="s">
        <v>332</v>
      </c>
      <c r="H2270" s="211"/>
      <c r="I2270" s="210"/>
      <c r="J2270" s="209">
        <v>9.68</v>
      </c>
    </row>
    <row r="2271" spans="1:10" ht="14.25" customHeight="1" x14ac:dyDescent="0.3">
      <c r="A2271" s="232" t="s">
        <v>342</v>
      </c>
      <c r="B2271" s="228" t="s">
        <v>341</v>
      </c>
      <c r="C2271" s="228" t="s">
        <v>745</v>
      </c>
      <c r="D2271" s="231" t="s">
        <v>744</v>
      </c>
      <c r="E2271" s="230"/>
      <c r="F2271" s="230"/>
      <c r="G2271" s="230"/>
      <c r="H2271" s="230"/>
      <c r="I2271" s="229"/>
      <c r="J2271" s="228" t="s">
        <v>343</v>
      </c>
    </row>
    <row r="2272" spans="1:10" ht="14.25" customHeight="1" x14ac:dyDescent="0.3">
      <c r="A2272" s="224" t="s">
        <v>54</v>
      </c>
      <c r="B2272" s="224" t="s">
        <v>55</v>
      </c>
      <c r="C2272" s="224" t="s">
        <v>9</v>
      </c>
      <c r="D2272" s="227" t="s">
        <v>10</v>
      </c>
      <c r="E2272" s="226"/>
      <c r="F2272" s="225"/>
      <c r="G2272" s="224" t="s">
        <v>353</v>
      </c>
      <c r="H2272" s="224" t="s">
        <v>352</v>
      </c>
      <c r="I2272" s="223" t="s">
        <v>351</v>
      </c>
      <c r="J2272" s="222" t="s">
        <v>56</v>
      </c>
    </row>
    <row r="2273" spans="1:10" ht="22.8" customHeight="1" x14ac:dyDescent="0.3">
      <c r="A2273" s="216" t="s">
        <v>346</v>
      </c>
      <c r="B2273" s="216" t="s">
        <v>341</v>
      </c>
      <c r="C2273" s="216" t="s">
        <v>467</v>
      </c>
      <c r="D2273" s="219" t="s">
        <v>466</v>
      </c>
      <c r="E2273" s="218"/>
      <c r="F2273" s="217"/>
      <c r="G2273" s="216" t="s">
        <v>0</v>
      </c>
      <c r="H2273" s="215">
        <v>0.63500000000000001</v>
      </c>
      <c r="I2273" s="214">
        <v>0.22</v>
      </c>
      <c r="J2273" s="213">
        <v>0.14000000000000001</v>
      </c>
    </row>
    <row r="2274" spans="1:10" ht="14.25" customHeight="1" x14ac:dyDescent="0.3">
      <c r="A2274" s="216" t="s">
        <v>346</v>
      </c>
      <c r="B2274" s="216" t="s">
        <v>341</v>
      </c>
      <c r="C2274" s="216" t="s">
        <v>465</v>
      </c>
      <c r="D2274" s="219" t="s">
        <v>464</v>
      </c>
      <c r="E2274" s="218"/>
      <c r="F2274" s="217"/>
      <c r="G2274" s="216" t="s">
        <v>343</v>
      </c>
      <c r="H2274" s="215">
        <v>2.5000000000000001E-2</v>
      </c>
      <c r="I2274" s="214">
        <v>28.9</v>
      </c>
      <c r="J2274" s="213">
        <v>0.72</v>
      </c>
    </row>
    <row r="2275" spans="1:10" ht="14.25" customHeight="1" x14ac:dyDescent="0.3">
      <c r="A2275" s="220" t="s">
        <v>342</v>
      </c>
      <c r="B2275" s="216" t="s">
        <v>341</v>
      </c>
      <c r="C2275" s="216" t="s">
        <v>463</v>
      </c>
      <c r="D2275" s="219" t="s">
        <v>462</v>
      </c>
      <c r="E2275" s="218"/>
      <c r="F2275" s="217"/>
      <c r="G2275" s="216" t="s">
        <v>338</v>
      </c>
      <c r="H2275" s="215">
        <v>5.7000000000000002E-2</v>
      </c>
      <c r="I2275" s="214">
        <v>21.76</v>
      </c>
      <c r="J2275" s="213">
        <v>1.24</v>
      </c>
    </row>
    <row r="2276" spans="1:10" ht="14.25" customHeight="1" x14ac:dyDescent="0.3">
      <c r="A2276" s="220" t="s">
        <v>342</v>
      </c>
      <c r="B2276" s="216" t="s">
        <v>341</v>
      </c>
      <c r="C2276" s="216" t="s">
        <v>461</v>
      </c>
      <c r="D2276" s="219" t="s">
        <v>460</v>
      </c>
      <c r="E2276" s="218"/>
      <c r="F2276" s="217"/>
      <c r="G2276" s="216" t="s">
        <v>338</v>
      </c>
      <c r="H2276" s="215">
        <v>0.15</v>
      </c>
      <c r="I2276" s="214">
        <v>27.05</v>
      </c>
      <c r="J2276" s="213">
        <v>4.0599999999999996</v>
      </c>
    </row>
    <row r="2277" spans="1:10" ht="14.25" customHeight="1" x14ac:dyDescent="0.3">
      <c r="A2277" s="220" t="s">
        <v>342</v>
      </c>
      <c r="B2277" s="216" t="s">
        <v>341</v>
      </c>
      <c r="C2277" s="216" t="s">
        <v>743</v>
      </c>
      <c r="D2277" s="219" t="s">
        <v>742</v>
      </c>
      <c r="E2277" s="218"/>
      <c r="F2277" s="217"/>
      <c r="G2277" s="216" t="s">
        <v>343</v>
      </c>
      <c r="H2277" s="215">
        <v>1</v>
      </c>
      <c r="I2277" s="214">
        <v>9.84</v>
      </c>
      <c r="J2277" s="213">
        <v>9.84</v>
      </c>
    </row>
    <row r="2278" spans="1:10" ht="14.25" customHeight="1" x14ac:dyDescent="0.3">
      <c r="A2278" s="212" t="s">
        <v>337</v>
      </c>
      <c r="B2278" s="211"/>
      <c r="C2278" s="211"/>
      <c r="D2278" s="211"/>
      <c r="E2278" s="210"/>
      <c r="F2278" s="209">
        <v>1.87</v>
      </c>
      <c r="G2278" s="212" t="s">
        <v>336</v>
      </c>
      <c r="H2278" s="211"/>
      <c r="I2278" s="210"/>
      <c r="J2278" s="209">
        <v>16</v>
      </c>
    </row>
    <row r="2279" spans="1:10" ht="14.25" customHeight="1" x14ac:dyDescent="0.3">
      <c r="A2279" s="212" t="s">
        <v>335</v>
      </c>
      <c r="B2279" s="211"/>
      <c r="C2279" s="211"/>
      <c r="D2279" s="211"/>
      <c r="E2279" s="210"/>
      <c r="F2279" s="209">
        <v>2.1</v>
      </c>
      <c r="G2279" s="212" t="s">
        <v>334</v>
      </c>
      <c r="H2279" s="211"/>
      <c r="I2279" s="210"/>
      <c r="J2279" s="209">
        <v>3.6</v>
      </c>
    </row>
    <row r="2280" spans="1:10" ht="14.25" customHeight="1" x14ac:dyDescent="0.3">
      <c r="A2280" s="212" t="s">
        <v>333</v>
      </c>
      <c r="B2280" s="211"/>
      <c r="C2280" s="211"/>
      <c r="D2280" s="211"/>
      <c r="E2280" s="210"/>
      <c r="F2280" s="209">
        <v>5.8</v>
      </c>
      <c r="G2280" s="212" t="s">
        <v>332</v>
      </c>
      <c r="H2280" s="211"/>
      <c r="I2280" s="210"/>
      <c r="J2280" s="209">
        <v>19.600000000000001</v>
      </c>
    </row>
    <row r="2281" spans="1:10" ht="14.25" customHeight="1" x14ac:dyDescent="0.3">
      <c r="A2281" s="232" t="s">
        <v>342</v>
      </c>
      <c r="B2281" s="228" t="s">
        <v>341</v>
      </c>
      <c r="C2281" s="228" t="s">
        <v>743</v>
      </c>
      <c r="D2281" s="231" t="s">
        <v>742</v>
      </c>
      <c r="E2281" s="230"/>
      <c r="F2281" s="230"/>
      <c r="G2281" s="230"/>
      <c r="H2281" s="230"/>
      <c r="I2281" s="229"/>
      <c r="J2281" s="228" t="s">
        <v>343</v>
      </c>
    </row>
    <row r="2282" spans="1:10" ht="14.25" customHeight="1" x14ac:dyDescent="0.3">
      <c r="A2282" s="224" t="s">
        <v>54</v>
      </c>
      <c r="B2282" s="224" t="s">
        <v>55</v>
      </c>
      <c r="C2282" s="224" t="s">
        <v>9</v>
      </c>
      <c r="D2282" s="227" t="s">
        <v>10</v>
      </c>
      <c r="E2282" s="226"/>
      <c r="F2282" s="225"/>
      <c r="G2282" s="224" t="s">
        <v>353</v>
      </c>
      <c r="H2282" s="224" t="s">
        <v>352</v>
      </c>
      <c r="I2282" s="223" t="s">
        <v>351</v>
      </c>
      <c r="J2282" s="222" t="s">
        <v>56</v>
      </c>
    </row>
    <row r="2283" spans="1:10" ht="14.25" customHeight="1" x14ac:dyDescent="0.3">
      <c r="A2283" s="216" t="s">
        <v>346</v>
      </c>
      <c r="B2283" s="216" t="s">
        <v>341</v>
      </c>
      <c r="C2283" s="216" t="s">
        <v>741</v>
      </c>
      <c r="D2283" s="219" t="s">
        <v>740</v>
      </c>
      <c r="E2283" s="218"/>
      <c r="F2283" s="217"/>
      <c r="G2283" s="216" t="s">
        <v>343</v>
      </c>
      <c r="H2283" s="215">
        <v>1.1100000000000001</v>
      </c>
      <c r="I2283" s="214">
        <v>8.41</v>
      </c>
      <c r="J2283" s="213">
        <v>9.34</v>
      </c>
    </row>
    <row r="2284" spans="1:10" ht="14.25" customHeight="1" x14ac:dyDescent="0.3">
      <c r="A2284" s="220" t="s">
        <v>342</v>
      </c>
      <c r="B2284" s="216" t="s">
        <v>341</v>
      </c>
      <c r="C2284" s="216" t="s">
        <v>463</v>
      </c>
      <c r="D2284" s="219" t="s">
        <v>462</v>
      </c>
      <c r="E2284" s="218"/>
      <c r="F2284" s="217"/>
      <c r="G2284" s="216" t="s">
        <v>338</v>
      </c>
      <c r="H2284" s="215">
        <v>2.5999999999999999E-3</v>
      </c>
      <c r="I2284" s="214">
        <v>21.76</v>
      </c>
      <c r="J2284" s="213">
        <v>0.06</v>
      </c>
    </row>
    <row r="2285" spans="1:10" ht="14.25" customHeight="1" x14ac:dyDescent="0.3">
      <c r="A2285" s="220" t="s">
        <v>342</v>
      </c>
      <c r="B2285" s="216" t="s">
        <v>341</v>
      </c>
      <c r="C2285" s="216" t="s">
        <v>461</v>
      </c>
      <c r="D2285" s="219" t="s">
        <v>460</v>
      </c>
      <c r="E2285" s="218"/>
      <c r="F2285" s="217"/>
      <c r="G2285" s="216" t="s">
        <v>338</v>
      </c>
      <c r="H2285" s="215">
        <v>1.6199999999999999E-2</v>
      </c>
      <c r="I2285" s="214">
        <v>27.05</v>
      </c>
      <c r="J2285" s="213">
        <v>0.44</v>
      </c>
    </row>
    <row r="2286" spans="1:10" ht="14.25" customHeight="1" x14ac:dyDescent="0.3">
      <c r="A2286" s="212" t="s">
        <v>337</v>
      </c>
      <c r="B2286" s="211"/>
      <c r="C2286" s="211"/>
      <c r="D2286" s="211"/>
      <c r="E2286" s="210"/>
      <c r="F2286" s="209">
        <v>0.16</v>
      </c>
      <c r="G2286" s="212" t="s">
        <v>336</v>
      </c>
      <c r="H2286" s="211"/>
      <c r="I2286" s="210"/>
      <c r="J2286" s="209">
        <v>9.84</v>
      </c>
    </row>
    <row r="2287" spans="1:10" ht="14.25" customHeight="1" x14ac:dyDescent="0.3">
      <c r="A2287" s="212" t="s">
        <v>335</v>
      </c>
      <c r="B2287" s="211"/>
      <c r="C2287" s="211"/>
      <c r="D2287" s="211"/>
      <c r="E2287" s="210"/>
      <c r="F2287" s="209">
        <v>0.19</v>
      </c>
      <c r="G2287" s="212" t="s">
        <v>334</v>
      </c>
      <c r="H2287" s="211"/>
      <c r="I2287" s="210"/>
      <c r="J2287" s="209">
        <v>2.21</v>
      </c>
    </row>
    <row r="2288" spans="1:10" ht="14.25" customHeight="1" x14ac:dyDescent="0.3">
      <c r="A2288" s="212" t="s">
        <v>333</v>
      </c>
      <c r="B2288" s="211"/>
      <c r="C2288" s="211"/>
      <c r="D2288" s="211"/>
      <c r="E2288" s="210"/>
      <c r="F2288" s="209">
        <v>0.5</v>
      </c>
      <c r="G2288" s="212" t="s">
        <v>332</v>
      </c>
      <c r="H2288" s="211"/>
      <c r="I2288" s="210"/>
      <c r="J2288" s="209">
        <v>12.05</v>
      </c>
    </row>
    <row r="2289" spans="1:10" ht="14.25" customHeight="1" x14ac:dyDescent="0.3">
      <c r="A2289" s="232" t="s">
        <v>342</v>
      </c>
      <c r="B2289" s="228" t="s">
        <v>341</v>
      </c>
      <c r="C2289" s="228" t="s">
        <v>463</v>
      </c>
      <c r="D2289" s="231" t="s">
        <v>462</v>
      </c>
      <c r="E2289" s="230"/>
      <c r="F2289" s="230"/>
      <c r="G2289" s="230"/>
      <c r="H2289" s="230"/>
      <c r="I2289" s="229"/>
      <c r="J2289" s="228" t="s">
        <v>338</v>
      </c>
    </row>
    <row r="2290" spans="1:10" ht="14.25" customHeight="1" x14ac:dyDescent="0.3">
      <c r="A2290" s="224" t="s">
        <v>54</v>
      </c>
      <c r="B2290" s="224" t="s">
        <v>55</v>
      </c>
      <c r="C2290" s="224" t="s">
        <v>9</v>
      </c>
      <c r="D2290" s="227" t="s">
        <v>10</v>
      </c>
      <c r="E2290" s="226"/>
      <c r="F2290" s="225"/>
      <c r="G2290" s="224" t="s">
        <v>353</v>
      </c>
      <c r="H2290" s="224" t="s">
        <v>352</v>
      </c>
      <c r="I2290" s="223" t="s">
        <v>351</v>
      </c>
      <c r="J2290" s="222" t="s">
        <v>56</v>
      </c>
    </row>
    <row r="2291" spans="1:10" ht="14.25" customHeight="1" x14ac:dyDescent="0.3">
      <c r="A2291" s="216" t="s">
        <v>412</v>
      </c>
      <c r="B2291" s="216" t="s">
        <v>341</v>
      </c>
      <c r="C2291" s="216" t="s">
        <v>736</v>
      </c>
      <c r="D2291" s="219" t="s">
        <v>735</v>
      </c>
      <c r="E2291" s="218"/>
      <c r="F2291" s="217"/>
      <c r="G2291" s="216" t="s">
        <v>338</v>
      </c>
      <c r="H2291" s="215">
        <v>1</v>
      </c>
      <c r="I2291" s="214">
        <v>13.67</v>
      </c>
      <c r="J2291" s="213">
        <v>13.67</v>
      </c>
    </row>
    <row r="2292" spans="1:10" ht="22.8" customHeight="1" x14ac:dyDescent="0.3">
      <c r="A2292" s="220" t="s">
        <v>342</v>
      </c>
      <c r="B2292" s="216" t="s">
        <v>341</v>
      </c>
      <c r="C2292" s="216" t="s">
        <v>738</v>
      </c>
      <c r="D2292" s="219" t="s">
        <v>737</v>
      </c>
      <c r="E2292" s="218"/>
      <c r="F2292" s="217"/>
      <c r="G2292" s="216" t="s">
        <v>338</v>
      </c>
      <c r="H2292" s="215">
        <v>1</v>
      </c>
      <c r="I2292" s="214">
        <v>0.18</v>
      </c>
      <c r="J2292" s="213">
        <v>0.18</v>
      </c>
    </row>
    <row r="2293" spans="1:10" ht="14.25" customHeight="1" x14ac:dyDescent="0.3">
      <c r="A2293" s="220" t="s">
        <v>342</v>
      </c>
      <c r="B2293" s="216" t="s">
        <v>341</v>
      </c>
      <c r="C2293" s="216" t="s">
        <v>739</v>
      </c>
      <c r="D2293" s="219" t="s">
        <v>538</v>
      </c>
      <c r="E2293" s="218"/>
      <c r="F2293" s="217"/>
      <c r="G2293" s="216" t="s">
        <v>338</v>
      </c>
      <c r="H2293" s="215">
        <v>1</v>
      </c>
      <c r="I2293" s="214">
        <v>7.91</v>
      </c>
      <c r="J2293" s="213">
        <v>7.91</v>
      </c>
    </row>
    <row r="2294" spans="1:10" ht="14.25" customHeight="1" x14ac:dyDescent="0.3">
      <c r="A2294" s="212" t="s">
        <v>337</v>
      </c>
      <c r="B2294" s="211"/>
      <c r="C2294" s="211"/>
      <c r="D2294" s="211"/>
      <c r="E2294" s="210"/>
      <c r="F2294" s="209">
        <v>6.46</v>
      </c>
      <c r="G2294" s="212" t="s">
        <v>336</v>
      </c>
      <c r="H2294" s="211"/>
      <c r="I2294" s="210"/>
      <c r="J2294" s="209">
        <v>21.76</v>
      </c>
    </row>
    <row r="2295" spans="1:10" ht="14.25" customHeight="1" x14ac:dyDescent="0.3">
      <c r="A2295" s="212" t="s">
        <v>335</v>
      </c>
      <c r="B2295" s="211"/>
      <c r="C2295" s="211"/>
      <c r="D2295" s="211"/>
      <c r="E2295" s="210"/>
      <c r="F2295" s="209">
        <v>7.21</v>
      </c>
      <c r="G2295" s="212" t="s">
        <v>334</v>
      </c>
      <c r="H2295" s="211"/>
      <c r="I2295" s="210"/>
      <c r="J2295" s="209">
        <v>4.8899999999999997</v>
      </c>
    </row>
    <row r="2296" spans="1:10" ht="14.25" customHeight="1" x14ac:dyDescent="0.3">
      <c r="A2296" s="212" t="s">
        <v>333</v>
      </c>
      <c r="B2296" s="211"/>
      <c r="C2296" s="211"/>
      <c r="D2296" s="211"/>
      <c r="E2296" s="210"/>
      <c r="F2296" s="209">
        <v>21.76</v>
      </c>
      <c r="G2296" s="212" t="s">
        <v>332</v>
      </c>
      <c r="H2296" s="211"/>
      <c r="I2296" s="210"/>
      <c r="J2296" s="209">
        <v>26.65</v>
      </c>
    </row>
    <row r="2297" spans="1:10" ht="14.25" customHeight="1" x14ac:dyDescent="0.3">
      <c r="A2297" s="232" t="s">
        <v>342</v>
      </c>
      <c r="B2297" s="228" t="s">
        <v>341</v>
      </c>
      <c r="C2297" s="228" t="s">
        <v>739</v>
      </c>
      <c r="D2297" s="231" t="s">
        <v>538</v>
      </c>
      <c r="E2297" s="230"/>
      <c r="F2297" s="230"/>
      <c r="G2297" s="230"/>
      <c r="H2297" s="230"/>
      <c r="I2297" s="229"/>
      <c r="J2297" s="228" t="s">
        <v>338</v>
      </c>
    </row>
    <row r="2298" spans="1:10" ht="14.25" customHeight="1" x14ac:dyDescent="0.3">
      <c r="A2298" s="224" t="s">
        <v>54</v>
      </c>
      <c r="B2298" s="224" t="s">
        <v>55</v>
      </c>
      <c r="C2298" s="224" t="s">
        <v>9</v>
      </c>
      <c r="D2298" s="227" t="s">
        <v>10</v>
      </c>
      <c r="E2298" s="226"/>
      <c r="F2298" s="225"/>
      <c r="G2298" s="224" t="s">
        <v>353</v>
      </c>
      <c r="H2298" s="224" t="s">
        <v>352</v>
      </c>
      <c r="I2298" s="223" t="s">
        <v>351</v>
      </c>
      <c r="J2298" s="222" t="s">
        <v>56</v>
      </c>
    </row>
    <row r="2299" spans="1:10" ht="14.25" customHeight="1" x14ac:dyDescent="0.3">
      <c r="A2299" s="216" t="s">
        <v>346</v>
      </c>
      <c r="B2299" s="216" t="s">
        <v>341</v>
      </c>
      <c r="C2299" s="216" t="s">
        <v>537</v>
      </c>
      <c r="D2299" s="219" t="s">
        <v>425</v>
      </c>
      <c r="E2299" s="218"/>
      <c r="F2299" s="217"/>
      <c r="G2299" s="216" t="s">
        <v>338</v>
      </c>
      <c r="H2299" s="215">
        <v>1</v>
      </c>
      <c r="I2299" s="214">
        <v>3.47</v>
      </c>
      <c r="J2299" s="213">
        <v>3.47</v>
      </c>
    </row>
    <row r="2300" spans="1:10" ht="14.25" customHeight="1" x14ac:dyDescent="0.3">
      <c r="A2300" s="216" t="s">
        <v>346</v>
      </c>
      <c r="B2300" s="216" t="s">
        <v>341</v>
      </c>
      <c r="C2300" s="216" t="s">
        <v>536</v>
      </c>
      <c r="D2300" s="219" t="s">
        <v>423</v>
      </c>
      <c r="E2300" s="218"/>
      <c r="F2300" s="217"/>
      <c r="G2300" s="216" t="s">
        <v>338</v>
      </c>
      <c r="H2300" s="215">
        <v>1</v>
      </c>
      <c r="I2300" s="214">
        <v>1</v>
      </c>
      <c r="J2300" s="213">
        <v>1</v>
      </c>
    </row>
    <row r="2301" spans="1:10" ht="14.25" customHeight="1" x14ac:dyDescent="0.3">
      <c r="A2301" s="216" t="s">
        <v>346</v>
      </c>
      <c r="B2301" s="216" t="s">
        <v>341</v>
      </c>
      <c r="C2301" s="216" t="s">
        <v>535</v>
      </c>
      <c r="D2301" s="219" t="s">
        <v>534</v>
      </c>
      <c r="E2301" s="218"/>
      <c r="F2301" s="217"/>
      <c r="G2301" s="216" t="s">
        <v>338</v>
      </c>
      <c r="H2301" s="215">
        <v>1</v>
      </c>
      <c r="I2301" s="214">
        <v>1.34</v>
      </c>
      <c r="J2301" s="213">
        <v>1.34</v>
      </c>
    </row>
    <row r="2302" spans="1:10" ht="14.25" customHeight="1" x14ac:dyDescent="0.3">
      <c r="A2302" s="216" t="s">
        <v>346</v>
      </c>
      <c r="B2302" s="216" t="s">
        <v>341</v>
      </c>
      <c r="C2302" s="216" t="s">
        <v>533</v>
      </c>
      <c r="D2302" s="219" t="s">
        <v>532</v>
      </c>
      <c r="E2302" s="218"/>
      <c r="F2302" s="217"/>
      <c r="G2302" s="216" t="s">
        <v>338</v>
      </c>
      <c r="H2302" s="215">
        <v>1</v>
      </c>
      <c r="I2302" s="214">
        <v>0.04</v>
      </c>
      <c r="J2302" s="213">
        <v>0.04</v>
      </c>
    </row>
    <row r="2303" spans="1:10" ht="14.25" customHeight="1" x14ac:dyDescent="0.3">
      <c r="A2303" s="216" t="s">
        <v>346</v>
      </c>
      <c r="B2303" s="216" t="s">
        <v>341</v>
      </c>
      <c r="C2303" s="216" t="s">
        <v>683</v>
      </c>
      <c r="D2303" s="219" t="s">
        <v>498</v>
      </c>
      <c r="E2303" s="218"/>
      <c r="F2303" s="217"/>
      <c r="G2303" s="216" t="s">
        <v>338</v>
      </c>
      <c r="H2303" s="215">
        <v>1</v>
      </c>
      <c r="I2303" s="214">
        <v>1.24</v>
      </c>
      <c r="J2303" s="213">
        <v>1.24</v>
      </c>
    </row>
    <row r="2304" spans="1:10" ht="22.8" customHeight="1" x14ac:dyDescent="0.3">
      <c r="A2304" s="216" t="s">
        <v>346</v>
      </c>
      <c r="B2304" s="216" t="s">
        <v>341</v>
      </c>
      <c r="C2304" s="216" t="s">
        <v>682</v>
      </c>
      <c r="D2304" s="219" t="s">
        <v>500</v>
      </c>
      <c r="E2304" s="218"/>
      <c r="F2304" s="217"/>
      <c r="G2304" s="216" t="s">
        <v>338</v>
      </c>
      <c r="H2304" s="215">
        <v>1</v>
      </c>
      <c r="I2304" s="214">
        <v>0.82</v>
      </c>
      <c r="J2304" s="213">
        <v>0.82</v>
      </c>
    </row>
    <row r="2305" spans="1:10" ht="14.25" customHeight="1" x14ac:dyDescent="0.3">
      <c r="A2305" s="212" t="s">
        <v>337</v>
      </c>
      <c r="B2305" s="211"/>
      <c r="C2305" s="211"/>
      <c r="D2305" s="211"/>
      <c r="E2305" s="210"/>
      <c r="F2305" s="209">
        <v>0</v>
      </c>
      <c r="G2305" s="212" t="s">
        <v>336</v>
      </c>
      <c r="H2305" s="211"/>
      <c r="I2305" s="210"/>
      <c r="J2305" s="209">
        <v>7.91</v>
      </c>
    </row>
    <row r="2306" spans="1:10" ht="14.25" customHeight="1" x14ac:dyDescent="0.3">
      <c r="A2306" s="212" t="s">
        <v>335</v>
      </c>
      <c r="B2306" s="211"/>
      <c r="C2306" s="211"/>
      <c r="D2306" s="211"/>
      <c r="E2306" s="210"/>
      <c r="F2306" s="209">
        <v>0</v>
      </c>
      <c r="G2306" s="212" t="s">
        <v>334</v>
      </c>
      <c r="H2306" s="211"/>
      <c r="I2306" s="210"/>
      <c r="J2306" s="209">
        <v>1.78</v>
      </c>
    </row>
    <row r="2307" spans="1:10" ht="14.25" customHeight="1" x14ac:dyDescent="0.3">
      <c r="A2307" s="212" t="s">
        <v>333</v>
      </c>
      <c r="B2307" s="211"/>
      <c r="C2307" s="211"/>
      <c r="D2307" s="211"/>
      <c r="E2307" s="210"/>
      <c r="F2307" s="209">
        <v>0</v>
      </c>
      <c r="G2307" s="212" t="s">
        <v>332</v>
      </c>
      <c r="H2307" s="211"/>
      <c r="I2307" s="210"/>
      <c r="J2307" s="209">
        <v>9.69</v>
      </c>
    </row>
    <row r="2308" spans="1:10" ht="14.25" customHeight="1" x14ac:dyDescent="0.3">
      <c r="A2308" s="232" t="s">
        <v>342</v>
      </c>
      <c r="B2308" s="228" t="s">
        <v>341</v>
      </c>
      <c r="C2308" s="228" t="s">
        <v>738</v>
      </c>
      <c r="D2308" s="231" t="s">
        <v>737</v>
      </c>
      <c r="E2308" s="230"/>
      <c r="F2308" s="230"/>
      <c r="G2308" s="230"/>
      <c r="H2308" s="230"/>
      <c r="I2308" s="229"/>
      <c r="J2308" s="228" t="s">
        <v>338</v>
      </c>
    </row>
    <row r="2309" spans="1:10" ht="14.25" customHeight="1" x14ac:dyDescent="0.3">
      <c r="A2309" s="224" t="s">
        <v>54</v>
      </c>
      <c r="B2309" s="224" t="s">
        <v>55</v>
      </c>
      <c r="C2309" s="224" t="s">
        <v>9</v>
      </c>
      <c r="D2309" s="227" t="s">
        <v>10</v>
      </c>
      <c r="E2309" s="226"/>
      <c r="F2309" s="225"/>
      <c r="G2309" s="224" t="s">
        <v>353</v>
      </c>
      <c r="H2309" s="224" t="s">
        <v>352</v>
      </c>
      <c r="I2309" s="223" t="s">
        <v>351</v>
      </c>
      <c r="J2309" s="222" t="s">
        <v>56</v>
      </c>
    </row>
    <row r="2310" spans="1:10" ht="14.25" customHeight="1" x14ac:dyDescent="0.3">
      <c r="A2310" s="216" t="s">
        <v>412</v>
      </c>
      <c r="B2310" s="216" t="s">
        <v>341</v>
      </c>
      <c r="C2310" s="216" t="s">
        <v>736</v>
      </c>
      <c r="D2310" s="219" t="s">
        <v>735</v>
      </c>
      <c r="E2310" s="218"/>
      <c r="F2310" s="217"/>
      <c r="G2310" s="216" t="s">
        <v>338</v>
      </c>
      <c r="H2310" s="215">
        <v>1.328E-2</v>
      </c>
      <c r="I2310" s="214">
        <v>13.67</v>
      </c>
      <c r="J2310" s="213">
        <v>0.18</v>
      </c>
    </row>
    <row r="2311" spans="1:10" ht="14.25" customHeight="1" x14ac:dyDescent="0.3">
      <c r="A2311" s="212" t="s">
        <v>337</v>
      </c>
      <c r="B2311" s="211"/>
      <c r="C2311" s="211"/>
      <c r="D2311" s="211"/>
      <c r="E2311" s="210"/>
      <c r="F2311" s="209">
        <v>0.09</v>
      </c>
      <c r="G2311" s="212" t="s">
        <v>336</v>
      </c>
      <c r="H2311" s="211"/>
      <c r="I2311" s="210"/>
      <c r="J2311" s="209">
        <v>0.18</v>
      </c>
    </row>
    <row r="2312" spans="1:10" ht="14.25" customHeight="1" x14ac:dyDescent="0.3">
      <c r="A2312" s="212" t="s">
        <v>335</v>
      </c>
      <c r="B2312" s="211"/>
      <c r="C2312" s="211"/>
      <c r="D2312" s="211"/>
      <c r="E2312" s="210"/>
      <c r="F2312" s="209">
        <v>0.09</v>
      </c>
      <c r="G2312" s="212" t="s">
        <v>334</v>
      </c>
      <c r="H2312" s="211"/>
      <c r="I2312" s="210"/>
      <c r="J2312" s="209">
        <v>0.04</v>
      </c>
    </row>
    <row r="2313" spans="1:10" ht="14.25" customHeight="1" x14ac:dyDescent="0.3">
      <c r="A2313" s="212" t="s">
        <v>333</v>
      </c>
      <c r="B2313" s="211"/>
      <c r="C2313" s="211"/>
      <c r="D2313" s="211"/>
      <c r="E2313" s="210"/>
      <c r="F2313" s="209">
        <v>0.18</v>
      </c>
      <c r="G2313" s="212" t="s">
        <v>332</v>
      </c>
      <c r="H2313" s="211"/>
      <c r="I2313" s="210"/>
      <c r="J2313" s="209">
        <v>0.22</v>
      </c>
    </row>
    <row r="2314" spans="1:10" ht="14.25" customHeight="1" x14ac:dyDescent="0.3">
      <c r="A2314" s="232" t="s">
        <v>342</v>
      </c>
      <c r="B2314" s="228" t="s">
        <v>341</v>
      </c>
      <c r="C2314" s="228" t="s">
        <v>461</v>
      </c>
      <c r="D2314" s="231" t="s">
        <v>460</v>
      </c>
      <c r="E2314" s="230"/>
      <c r="F2314" s="230"/>
      <c r="G2314" s="230"/>
      <c r="H2314" s="230"/>
      <c r="I2314" s="229"/>
      <c r="J2314" s="228" t="s">
        <v>338</v>
      </c>
    </row>
    <row r="2315" spans="1:10" ht="14.25" customHeight="1" x14ac:dyDescent="0.3">
      <c r="A2315" s="224" t="s">
        <v>54</v>
      </c>
      <c r="B2315" s="224" t="s">
        <v>55</v>
      </c>
      <c r="C2315" s="224" t="s">
        <v>9</v>
      </c>
      <c r="D2315" s="227" t="s">
        <v>10</v>
      </c>
      <c r="E2315" s="226"/>
      <c r="F2315" s="225"/>
      <c r="G2315" s="224" t="s">
        <v>353</v>
      </c>
      <c r="H2315" s="224" t="s">
        <v>352</v>
      </c>
      <c r="I2315" s="223" t="s">
        <v>351</v>
      </c>
      <c r="J2315" s="222" t="s">
        <v>56</v>
      </c>
    </row>
    <row r="2316" spans="1:10" ht="14.25" customHeight="1" x14ac:dyDescent="0.3">
      <c r="A2316" s="216" t="s">
        <v>412</v>
      </c>
      <c r="B2316" s="216" t="s">
        <v>341</v>
      </c>
      <c r="C2316" s="216" t="s">
        <v>730</v>
      </c>
      <c r="D2316" s="219" t="s">
        <v>729</v>
      </c>
      <c r="E2316" s="218"/>
      <c r="F2316" s="217"/>
      <c r="G2316" s="216" t="s">
        <v>338</v>
      </c>
      <c r="H2316" s="215">
        <v>1</v>
      </c>
      <c r="I2316" s="214">
        <v>18.89</v>
      </c>
      <c r="J2316" s="213">
        <v>18.89</v>
      </c>
    </row>
    <row r="2317" spans="1:10" ht="14.25" customHeight="1" x14ac:dyDescent="0.3">
      <c r="A2317" s="220" t="s">
        <v>342</v>
      </c>
      <c r="B2317" s="216" t="s">
        <v>341</v>
      </c>
      <c r="C2317" s="216" t="s">
        <v>732</v>
      </c>
      <c r="D2317" s="219" t="s">
        <v>731</v>
      </c>
      <c r="E2317" s="218"/>
      <c r="F2317" s="217"/>
      <c r="G2317" s="216" t="s">
        <v>338</v>
      </c>
      <c r="H2317" s="215">
        <v>1</v>
      </c>
      <c r="I2317" s="214">
        <v>0.25</v>
      </c>
      <c r="J2317" s="213">
        <v>0.25</v>
      </c>
    </row>
    <row r="2318" spans="1:10" ht="14.25" customHeight="1" x14ac:dyDescent="0.3">
      <c r="A2318" s="220" t="s">
        <v>342</v>
      </c>
      <c r="B2318" s="216" t="s">
        <v>341</v>
      </c>
      <c r="C2318" s="216" t="s">
        <v>734</v>
      </c>
      <c r="D2318" s="219" t="s">
        <v>538</v>
      </c>
      <c r="E2318" s="218"/>
      <c r="F2318" s="217"/>
      <c r="G2318" s="216" t="s">
        <v>338</v>
      </c>
      <c r="H2318" s="215">
        <v>1</v>
      </c>
      <c r="I2318" s="214">
        <v>7.91</v>
      </c>
      <c r="J2318" s="213">
        <v>7.91</v>
      </c>
    </row>
    <row r="2319" spans="1:10" ht="14.25" customHeight="1" x14ac:dyDescent="0.3">
      <c r="A2319" s="212" t="s">
        <v>337</v>
      </c>
      <c r="B2319" s="211"/>
      <c r="C2319" s="211"/>
      <c r="D2319" s="211"/>
      <c r="E2319" s="210"/>
      <c r="F2319" s="209">
        <v>8.93</v>
      </c>
      <c r="G2319" s="212" t="s">
        <v>336</v>
      </c>
      <c r="H2319" s="211"/>
      <c r="I2319" s="210"/>
      <c r="J2319" s="209">
        <v>27.05</v>
      </c>
    </row>
    <row r="2320" spans="1:10" ht="14.25" customHeight="1" x14ac:dyDescent="0.3">
      <c r="A2320" s="212" t="s">
        <v>335</v>
      </c>
      <c r="B2320" s="211"/>
      <c r="C2320" s="211"/>
      <c r="D2320" s="211"/>
      <c r="E2320" s="210"/>
      <c r="F2320" s="209">
        <v>9.9600000000000009</v>
      </c>
      <c r="G2320" s="212" t="s">
        <v>334</v>
      </c>
      <c r="H2320" s="211"/>
      <c r="I2320" s="210"/>
      <c r="J2320" s="209">
        <v>6.08</v>
      </c>
    </row>
    <row r="2321" spans="1:10" ht="14.25" customHeight="1" x14ac:dyDescent="0.3">
      <c r="A2321" s="212" t="s">
        <v>333</v>
      </c>
      <c r="B2321" s="211"/>
      <c r="C2321" s="211"/>
      <c r="D2321" s="211"/>
      <c r="E2321" s="210"/>
      <c r="F2321" s="209">
        <v>27.05</v>
      </c>
      <c r="G2321" s="212" t="s">
        <v>332</v>
      </c>
      <c r="H2321" s="211"/>
      <c r="I2321" s="210"/>
      <c r="J2321" s="209">
        <v>33.130000000000003</v>
      </c>
    </row>
    <row r="2322" spans="1:10" ht="14.25" customHeight="1" x14ac:dyDescent="0.3">
      <c r="A2322" s="232" t="s">
        <v>342</v>
      </c>
      <c r="B2322" s="228" t="s">
        <v>341</v>
      </c>
      <c r="C2322" s="228" t="s">
        <v>734</v>
      </c>
      <c r="D2322" s="231" t="s">
        <v>538</v>
      </c>
      <c r="E2322" s="230"/>
      <c r="F2322" s="230"/>
      <c r="G2322" s="230"/>
      <c r="H2322" s="230"/>
      <c r="I2322" s="229"/>
      <c r="J2322" s="228" t="s">
        <v>338</v>
      </c>
    </row>
    <row r="2323" spans="1:10" ht="14.25" customHeight="1" x14ac:dyDescent="0.3">
      <c r="A2323" s="224" t="s">
        <v>54</v>
      </c>
      <c r="B2323" s="224" t="s">
        <v>55</v>
      </c>
      <c r="C2323" s="224" t="s">
        <v>9</v>
      </c>
      <c r="D2323" s="227" t="s">
        <v>10</v>
      </c>
      <c r="E2323" s="226"/>
      <c r="F2323" s="225"/>
      <c r="G2323" s="224" t="s">
        <v>353</v>
      </c>
      <c r="H2323" s="224" t="s">
        <v>352</v>
      </c>
      <c r="I2323" s="223" t="s">
        <v>351</v>
      </c>
      <c r="J2323" s="222" t="s">
        <v>56</v>
      </c>
    </row>
    <row r="2324" spans="1:10" ht="14.25" customHeight="1" x14ac:dyDescent="0.3">
      <c r="A2324" s="216" t="s">
        <v>346</v>
      </c>
      <c r="B2324" s="216" t="s">
        <v>341</v>
      </c>
      <c r="C2324" s="216" t="s">
        <v>537</v>
      </c>
      <c r="D2324" s="219" t="s">
        <v>425</v>
      </c>
      <c r="E2324" s="218"/>
      <c r="F2324" s="217"/>
      <c r="G2324" s="216" t="s">
        <v>338</v>
      </c>
      <c r="H2324" s="215">
        <v>1</v>
      </c>
      <c r="I2324" s="214">
        <v>3.47</v>
      </c>
      <c r="J2324" s="213">
        <v>3.47</v>
      </c>
    </row>
    <row r="2325" spans="1:10" ht="14.25" customHeight="1" x14ac:dyDescent="0.3">
      <c r="A2325" s="216" t="s">
        <v>346</v>
      </c>
      <c r="B2325" s="216" t="s">
        <v>341</v>
      </c>
      <c r="C2325" s="216" t="s">
        <v>536</v>
      </c>
      <c r="D2325" s="219" t="s">
        <v>423</v>
      </c>
      <c r="E2325" s="218"/>
      <c r="F2325" s="217"/>
      <c r="G2325" s="216" t="s">
        <v>338</v>
      </c>
      <c r="H2325" s="215">
        <v>1</v>
      </c>
      <c r="I2325" s="214">
        <v>1</v>
      </c>
      <c r="J2325" s="213">
        <v>1</v>
      </c>
    </row>
    <row r="2326" spans="1:10" ht="14.25" customHeight="1" x14ac:dyDescent="0.3">
      <c r="A2326" s="216" t="s">
        <v>346</v>
      </c>
      <c r="B2326" s="216" t="s">
        <v>341</v>
      </c>
      <c r="C2326" s="216" t="s">
        <v>535</v>
      </c>
      <c r="D2326" s="219" t="s">
        <v>534</v>
      </c>
      <c r="E2326" s="218"/>
      <c r="F2326" s="217"/>
      <c r="G2326" s="216" t="s">
        <v>338</v>
      </c>
      <c r="H2326" s="215">
        <v>1</v>
      </c>
      <c r="I2326" s="214">
        <v>1.34</v>
      </c>
      <c r="J2326" s="213">
        <v>1.34</v>
      </c>
    </row>
    <row r="2327" spans="1:10" ht="14.25" customHeight="1" x14ac:dyDescent="0.3">
      <c r="A2327" s="216" t="s">
        <v>346</v>
      </c>
      <c r="B2327" s="216" t="s">
        <v>341</v>
      </c>
      <c r="C2327" s="216" t="s">
        <v>533</v>
      </c>
      <c r="D2327" s="219" t="s">
        <v>532</v>
      </c>
      <c r="E2327" s="218"/>
      <c r="F2327" s="217"/>
      <c r="G2327" s="216" t="s">
        <v>338</v>
      </c>
      <c r="H2327" s="215">
        <v>1</v>
      </c>
      <c r="I2327" s="214">
        <v>0.04</v>
      </c>
      <c r="J2327" s="213">
        <v>0.04</v>
      </c>
    </row>
    <row r="2328" spans="1:10" ht="14.25" customHeight="1" x14ac:dyDescent="0.3">
      <c r="A2328" s="216" t="s">
        <v>346</v>
      </c>
      <c r="B2328" s="216" t="s">
        <v>341</v>
      </c>
      <c r="C2328" s="216" t="s">
        <v>683</v>
      </c>
      <c r="D2328" s="219" t="s">
        <v>498</v>
      </c>
      <c r="E2328" s="218"/>
      <c r="F2328" s="217"/>
      <c r="G2328" s="216" t="s">
        <v>338</v>
      </c>
      <c r="H2328" s="215">
        <v>1</v>
      </c>
      <c r="I2328" s="214">
        <v>1.24</v>
      </c>
      <c r="J2328" s="213">
        <v>1.24</v>
      </c>
    </row>
    <row r="2329" spans="1:10" ht="22.8" customHeight="1" x14ac:dyDescent="0.3">
      <c r="A2329" s="216" t="s">
        <v>346</v>
      </c>
      <c r="B2329" s="216" t="s">
        <v>341</v>
      </c>
      <c r="C2329" s="216" t="s">
        <v>682</v>
      </c>
      <c r="D2329" s="219" t="s">
        <v>500</v>
      </c>
      <c r="E2329" s="218"/>
      <c r="F2329" s="217"/>
      <c r="G2329" s="216" t="s">
        <v>338</v>
      </c>
      <c r="H2329" s="215">
        <v>1</v>
      </c>
      <c r="I2329" s="214">
        <v>0.82</v>
      </c>
      <c r="J2329" s="213">
        <v>0.82</v>
      </c>
    </row>
    <row r="2330" spans="1:10" ht="13.95" customHeight="1" x14ac:dyDescent="0.3"/>
    <row r="2331" spans="1:10" ht="11.25" customHeight="1" x14ac:dyDescent="0.3">
      <c r="A2331" s="208" t="s">
        <v>331</v>
      </c>
      <c r="B2331" s="208"/>
      <c r="C2331" s="208"/>
      <c r="D2331" s="208"/>
      <c r="E2331" s="208"/>
      <c r="F2331" s="208"/>
      <c r="G2331" s="208"/>
      <c r="H2331" s="208"/>
      <c r="I2331" s="208"/>
      <c r="J2331" s="208"/>
    </row>
    <row r="2332" spans="1:10" ht="11.25" customHeight="1" x14ac:dyDescent="0.3">
      <c r="A2332" s="208" t="s">
        <v>330</v>
      </c>
      <c r="B2332" s="208"/>
      <c r="C2332" s="208"/>
      <c r="D2332" s="208"/>
      <c r="E2332" s="208"/>
      <c r="F2332" s="208"/>
      <c r="G2332" s="208"/>
      <c r="H2332" s="208"/>
      <c r="I2332" s="208"/>
      <c r="J2332" s="208"/>
    </row>
    <row r="2333" spans="1:10" ht="11.25" customHeight="1" x14ac:dyDescent="0.3">
      <c r="A2333" s="208" t="s">
        <v>329</v>
      </c>
      <c r="B2333" s="208"/>
      <c r="C2333" s="208"/>
      <c r="D2333" s="208"/>
      <c r="E2333" s="208"/>
      <c r="F2333" s="208"/>
      <c r="G2333" s="208"/>
      <c r="H2333" s="208"/>
      <c r="I2333" s="208"/>
      <c r="J2333" s="208"/>
    </row>
    <row r="2334" spans="1:10" ht="70.95" customHeight="1" x14ac:dyDescent="0.3"/>
    <row r="2335" spans="1:10" ht="14.25" customHeight="1" x14ac:dyDescent="0.3">
      <c r="A2335" s="256" t="s">
        <v>395</v>
      </c>
      <c r="B2335" s="255"/>
      <c r="C2335" s="255"/>
      <c r="D2335" s="255"/>
      <c r="E2335" s="255"/>
      <c r="F2335" s="255"/>
      <c r="G2335" s="255"/>
      <c r="H2335" s="255"/>
      <c r="I2335" s="255"/>
      <c r="J2335" s="254"/>
    </row>
    <row r="2336" spans="1:10" ht="14.25" customHeight="1" x14ac:dyDescent="0.3">
      <c r="A2336" s="253" t="s">
        <v>394</v>
      </c>
      <c r="B2336" s="251" t="s">
        <v>57</v>
      </c>
      <c r="C2336" s="250"/>
      <c r="D2336" s="250"/>
      <c r="E2336" s="250"/>
      <c r="F2336" s="250"/>
      <c r="G2336" s="250"/>
      <c r="H2336" s="249"/>
      <c r="I2336" s="233" t="s">
        <v>393</v>
      </c>
      <c r="J2336" s="216" t="s">
        <v>733</v>
      </c>
    </row>
    <row r="2337" spans="1:10" ht="14.25" customHeight="1" x14ac:dyDescent="0.3">
      <c r="A2337" s="253" t="s">
        <v>61</v>
      </c>
      <c r="B2337" s="251" t="s">
        <v>65</v>
      </c>
      <c r="C2337" s="250"/>
      <c r="D2337" s="250"/>
      <c r="E2337" s="250"/>
      <c r="F2337" s="250"/>
      <c r="G2337" s="250"/>
      <c r="H2337" s="249"/>
      <c r="I2337" s="233" t="s">
        <v>391</v>
      </c>
      <c r="J2337" s="216" t="s">
        <v>390</v>
      </c>
    </row>
    <row r="2338" spans="1:10" ht="14.25" customHeight="1" x14ac:dyDescent="0.3">
      <c r="A2338" s="252" t="s">
        <v>389</v>
      </c>
      <c r="B2338" s="251" t="s">
        <v>209</v>
      </c>
      <c r="C2338" s="250"/>
      <c r="D2338" s="250"/>
      <c r="E2338" s="250"/>
      <c r="F2338" s="250"/>
      <c r="G2338" s="250"/>
      <c r="H2338" s="249"/>
      <c r="I2338" s="240" t="s">
        <v>388</v>
      </c>
      <c r="J2338" s="239"/>
    </row>
    <row r="2339" spans="1:10" ht="14.25" customHeight="1" x14ac:dyDescent="0.3">
      <c r="A2339" s="248" t="s">
        <v>387</v>
      </c>
      <c r="B2339" s="247" t="s">
        <v>386</v>
      </c>
      <c r="C2339" s="246"/>
      <c r="D2339" s="246"/>
      <c r="E2339" s="246"/>
      <c r="F2339" s="246"/>
      <c r="G2339" s="246"/>
      <c r="H2339" s="245"/>
      <c r="I2339" s="233" t="s">
        <v>385</v>
      </c>
      <c r="J2339" s="216" t="s">
        <v>384</v>
      </c>
    </row>
    <row r="2340" spans="1:10" ht="14.25" customHeight="1" x14ac:dyDescent="0.3">
      <c r="A2340" s="238"/>
      <c r="B2340" s="243"/>
      <c r="C2340" s="242"/>
      <c r="D2340" s="242"/>
      <c r="E2340" s="242"/>
      <c r="F2340" s="242"/>
      <c r="G2340" s="242"/>
      <c r="H2340" s="241"/>
      <c r="I2340" s="244" t="s">
        <v>383</v>
      </c>
      <c r="J2340" s="216" t="s">
        <v>382</v>
      </c>
    </row>
    <row r="2341" spans="1:10" ht="14.25" customHeight="1" x14ac:dyDescent="0.3">
      <c r="A2341" s="238"/>
      <c r="B2341" s="243"/>
      <c r="C2341" s="242"/>
      <c r="D2341" s="242"/>
      <c r="E2341" s="242"/>
      <c r="F2341" s="242"/>
      <c r="G2341" s="242"/>
      <c r="H2341" s="241"/>
      <c r="I2341" s="240" t="s">
        <v>7</v>
      </c>
      <c r="J2341" s="239"/>
    </row>
    <row r="2342" spans="1:10" ht="14.25" customHeight="1" x14ac:dyDescent="0.3">
      <c r="A2342" s="238"/>
      <c r="B2342" s="237"/>
      <c r="C2342" s="236"/>
      <c r="D2342" s="236"/>
      <c r="E2342" s="236"/>
      <c r="F2342" s="236"/>
      <c r="G2342" s="236"/>
      <c r="H2342" s="235"/>
      <c r="I2342" s="233" t="s">
        <v>381</v>
      </c>
      <c r="J2342" s="216" t="s">
        <v>380</v>
      </c>
    </row>
    <row r="2343" spans="1:10" ht="14.25" customHeight="1" x14ac:dyDescent="0.3">
      <c r="A2343" s="234"/>
      <c r="B2343" s="219" t="s">
        <v>378</v>
      </c>
      <c r="C2343" s="218"/>
      <c r="D2343" s="217"/>
      <c r="E2343" s="219" t="s">
        <v>320</v>
      </c>
      <c r="F2343" s="218"/>
      <c r="G2343" s="218"/>
      <c r="H2343" s="217"/>
      <c r="I2343" s="233" t="s">
        <v>379</v>
      </c>
      <c r="J2343" s="216" t="s">
        <v>378</v>
      </c>
    </row>
    <row r="2344" spans="1:10" ht="14.25" customHeight="1" x14ac:dyDescent="0.3">
      <c r="A2344" s="233" t="s">
        <v>377</v>
      </c>
      <c r="B2344" s="219" t="s">
        <v>376</v>
      </c>
      <c r="C2344" s="218"/>
      <c r="D2344" s="218"/>
      <c r="E2344" s="218"/>
      <c r="F2344" s="218"/>
      <c r="G2344" s="218"/>
      <c r="H2344" s="218"/>
      <c r="I2344" s="218"/>
      <c r="J2344" s="217"/>
    </row>
    <row r="2345" spans="1:10" ht="14.25" customHeight="1" x14ac:dyDescent="0.3">
      <c r="A2345" s="212" t="s">
        <v>337</v>
      </c>
      <c r="B2345" s="211"/>
      <c r="C2345" s="211"/>
      <c r="D2345" s="211"/>
      <c r="E2345" s="210"/>
      <c r="F2345" s="209">
        <v>0</v>
      </c>
      <c r="G2345" s="212" t="s">
        <v>336</v>
      </c>
      <c r="H2345" s="211"/>
      <c r="I2345" s="210"/>
      <c r="J2345" s="209">
        <v>7.91</v>
      </c>
    </row>
    <row r="2346" spans="1:10" ht="14.25" customHeight="1" x14ac:dyDescent="0.3">
      <c r="A2346" s="212" t="s">
        <v>335</v>
      </c>
      <c r="B2346" s="211"/>
      <c r="C2346" s="211"/>
      <c r="D2346" s="211"/>
      <c r="E2346" s="210"/>
      <c r="F2346" s="209">
        <v>0</v>
      </c>
      <c r="G2346" s="212" t="s">
        <v>334</v>
      </c>
      <c r="H2346" s="211"/>
      <c r="I2346" s="210"/>
      <c r="J2346" s="209">
        <v>1.78</v>
      </c>
    </row>
    <row r="2347" spans="1:10" ht="14.25" customHeight="1" x14ac:dyDescent="0.3">
      <c r="A2347" s="212" t="s">
        <v>333</v>
      </c>
      <c r="B2347" s="211"/>
      <c r="C2347" s="211"/>
      <c r="D2347" s="211"/>
      <c r="E2347" s="210"/>
      <c r="F2347" s="209">
        <v>0</v>
      </c>
      <c r="G2347" s="212" t="s">
        <v>332</v>
      </c>
      <c r="H2347" s="211"/>
      <c r="I2347" s="210"/>
      <c r="J2347" s="209">
        <v>9.69</v>
      </c>
    </row>
    <row r="2348" spans="1:10" ht="14.25" customHeight="1" x14ac:dyDescent="0.3">
      <c r="A2348" s="232" t="s">
        <v>342</v>
      </c>
      <c r="B2348" s="228" t="s">
        <v>341</v>
      </c>
      <c r="C2348" s="228" t="s">
        <v>732</v>
      </c>
      <c r="D2348" s="231" t="s">
        <v>731</v>
      </c>
      <c r="E2348" s="230"/>
      <c r="F2348" s="230"/>
      <c r="G2348" s="230"/>
      <c r="H2348" s="230"/>
      <c r="I2348" s="229"/>
      <c r="J2348" s="228" t="s">
        <v>338</v>
      </c>
    </row>
    <row r="2349" spans="1:10" ht="14.25" customHeight="1" x14ac:dyDescent="0.3">
      <c r="A2349" s="224" t="s">
        <v>54</v>
      </c>
      <c r="B2349" s="224" t="s">
        <v>55</v>
      </c>
      <c r="C2349" s="224" t="s">
        <v>9</v>
      </c>
      <c r="D2349" s="227" t="s">
        <v>10</v>
      </c>
      <c r="E2349" s="226"/>
      <c r="F2349" s="225"/>
      <c r="G2349" s="224" t="s">
        <v>353</v>
      </c>
      <c r="H2349" s="224" t="s">
        <v>352</v>
      </c>
      <c r="I2349" s="223" t="s">
        <v>351</v>
      </c>
      <c r="J2349" s="222" t="s">
        <v>56</v>
      </c>
    </row>
    <row r="2350" spans="1:10" ht="14.25" customHeight="1" x14ac:dyDescent="0.3">
      <c r="A2350" s="216" t="s">
        <v>412</v>
      </c>
      <c r="B2350" s="216" t="s">
        <v>341</v>
      </c>
      <c r="C2350" s="216" t="s">
        <v>730</v>
      </c>
      <c r="D2350" s="219" t="s">
        <v>729</v>
      </c>
      <c r="E2350" s="218"/>
      <c r="F2350" s="217"/>
      <c r="G2350" s="216" t="s">
        <v>338</v>
      </c>
      <c r="H2350" s="215">
        <v>1.328E-2</v>
      </c>
      <c r="I2350" s="214">
        <v>18.89</v>
      </c>
      <c r="J2350" s="213">
        <v>0.25</v>
      </c>
    </row>
    <row r="2351" spans="1:10" ht="14.25" customHeight="1" x14ac:dyDescent="0.3">
      <c r="A2351" s="212" t="s">
        <v>337</v>
      </c>
      <c r="B2351" s="211"/>
      <c r="C2351" s="211"/>
      <c r="D2351" s="211"/>
      <c r="E2351" s="210"/>
      <c r="F2351" s="209">
        <v>0.12</v>
      </c>
      <c r="G2351" s="212" t="s">
        <v>336</v>
      </c>
      <c r="H2351" s="211"/>
      <c r="I2351" s="210"/>
      <c r="J2351" s="209">
        <v>0.25</v>
      </c>
    </row>
    <row r="2352" spans="1:10" ht="14.25" customHeight="1" x14ac:dyDescent="0.3">
      <c r="A2352" s="212" t="s">
        <v>335</v>
      </c>
      <c r="B2352" s="211"/>
      <c r="C2352" s="211"/>
      <c r="D2352" s="211"/>
      <c r="E2352" s="210"/>
      <c r="F2352" s="209">
        <v>0.13</v>
      </c>
      <c r="G2352" s="212" t="s">
        <v>334</v>
      </c>
      <c r="H2352" s="211"/>
      <c r="I2352" s="210"/>
      <c r="J2352" s="209">
        <v>0.06</v>
      </c>
    </row>
    <row r="2353" spans="1:10" ht="14.25" customHeight="1" x14ac:dyDescent="0.3">
      <c r="A2353" s="212" t="s">
        <v>333</v>
      </c>
      <c r="B2353" s="211"/>
      <c r="C2353" s="211"/>
      <c r="D2353" s="211"/>
      <c r="E2353" s="210"/>
      <c r="F2353" s="209">
        <v>0.25</v>
      </c>
      <c r="G2353" s="212" t="s">
        <v>332</v>
      </c>
      <c r="H2353" s="211"/>
      <c r="I2353" s="210"/>
      <c r="J2353" s="209">
        <v>0.31</v>
      </c>
    </row>
    <row r="2354" spans="1:10" ht="14.25" customHeight="1" x14ac:dyDescent="0.3">
      <c r="A2354" s="232" t="s">
        <v>342</v>
      </c>
      <c r="B2354" s="228" t="s">
        <v>341</v>
      </c>
      <c r="C2354" s="228" t="s">
        <v>728</v>
      </c>
      <c r="D2354" s="231" t="s">
        <v>727</v>
      </c>
      <c r="E2354" s="230"/>
      <c r="F2354" s="230"/>
      <c r="G2354" s="230"/>
      <c r="H2354" s="230"/>
      <c r="I2354" s="229"/>
      <c r="J2354" s="228" t="s">
        <v>218</v>
      </c>
    </row>
    <row r="2355" spans="1:10" ht="14.25" customHeight="1" x14ac:dyDescent="0.3">
      <c r="A2355" s="224" t="s">
        <v>54</v>
      </c>
      <c r="B2355" s="224" t="s">
        <v>55</v>
      </c>
      <c r="C2355" s="224" t="s">
        <v>9</v>
      </c>
      <c r="D2355" s="227" t="s">
        <v>10</v>
      </c>
      <c r="E2355" s="226"/>
      <c r="F2355" s="225"/>
      <c r="G2355" s="224" t="s">
        <v>353</v>
      </c>
      <c r="H2355" s="224" t="s">
        <v>352</v>
      </c>
      <c r="I2355" s="223" t="s">
        <v>351</v>
      </c>
      <c r="J2355" s="222" t="s">
        <v>56</v>
      </c>
    </row>
    <row r="2356" spans="1:10" ht="14.25" customHeight="1" x14ac:dyDescent="0.3">
      <c r="A2356" s="216" t="s">
        <v>346</v>
      </c>
      <c r="B2356" s="216" t="s">
        <v>341</v>
      </c>
      <c r="C2356" s="216" t="s">
        <v>726</v>
      </c>
      <c r="D2356" s="219" t="s">
        <v>725</v>
      </c>
      <c r="E2356" s="218"/>
      <c r="F2356" s="217"/>
      <c r="G2356" s="216" t="s">
        <v>489</v>
      </c>
      <c r="H2356" s="215">
        <v>0.23669999999999999</v>
      </c>
      <c r="I2356" s="214">
        <v>23.31</v>
      </c>
      <c r="J2356" s="213">
        <v>5.52</v>
      </c>
    </row>
    <row r="2357" spans="1:10" ht="14.25" customHeight="1" x14ac:dyDescent="0.3">
      <c r="A2357" s="220" t="s">
        <v>342</v>
      </c>
      <c r="B2357" s="216" t="s">
        <v>341</v>
      </c>
      <c r="C2357" s="216" t="s">
        <v>622</v>
      </c>
      <c r="D2357" s="219" t="s">
        <v>621</v>
      </c>
      <c r="E2357" s="218"/>
      <c r="F2357" s="217"/>
      <c r="G2357" s="216" t="s">
        <v>338</v>
      </c>
      <c r="H2357" s="215">
        <v>0.16309999999999999</v>
      </c>
      <c r="I2357" s="214">
        <v>28.76</v>
      </c>
      <c r="J2357" s="213">
        <v>4.6900000000000004</v>
      </c>
    </row>
    <row r="2358" spans="1:10" ht="14.25" customHeight="1" x14ac:dyDescent="0.3">
      <c r="A2358" s="220" t="s">
        <v>342</v>
      </c>
      <c r="B2358" s="216" t="s">
        <v>341</v>
      </c>
      <c r="C2358" s="216" t="s">
        <v>340</v>
      </c>
      <c r="D2358" s="219" t="s">
        <v>339</v>
      </c>
      <c r="E2358" s="218"/>
      <c r="F2358" s="217"/>
      <c r="G2358" s="216" t="s">
        <v>338</v>
      </c>
      <c r="H2358" s="215">
        <v>5.4399999999999997E-2</v>
      </c>
      <c r="I2358" s="214">
        <v>21.79</v>
      </c>
      <c r="J2358" s="213">
        <v>1.19</v>
      </c>
    </row>
    <row r="2359" spans="1:10" ht="14.25" customHeight="1" x14ac:dyDescent="0.3">
      <c r="A2359" s="212" t="s">
        <v>337</v>
      </c>
      <c r="B2359" s="211"/>
      <c r="C2359" s="211"/>
      <c r="D2359" s="211"/>
      <c r="E2359" s="210"/>
      <c r="F2359" s="209">
        <v>1.81</v>
      </c>
      <c r="G2359" s="212" t="s">
        <v>336</v>
      </c>
      <c r="H2359" s="211"/>
      <c r="I2359" s="210"/>
      <c r="J2359" s="209">
        <v>11.4</v>
      </c>
    </row>
    <row r="2360" spans="1:10" ht="14.25" customHeight="1" x14ac:dyDescent="0.3">
      <c r="A2360" s="212" t="s">
        <v>335</v>
      </c>
      <c r="B2360" s="211"/>
      <c r="C2360" s="211"/>
      <c r="D2360" s="211"/>
      <c r="E2360" s="210"/>
      <c r="F2360" s="209">
        <v>2.02</v>
      </c>
      <c r="G2360" s="212" t="s">
        <v>334</v>
      </c>
      <c r="H2360" s="211"/>
      <c r="I2360" s="210"/>
      <c r="J2360" s="209">
        <v>2.56</v>
      </c>
    </row>
    <row r="2361" spans="1:10" ht="14.25" customHeight="1" x14ac:dyDescent="0.3">
      <c r="A2361" s="212" t="s">
        <v>333</v>
      </c>
      <c r="B2361" s="211"/>
      <c r="C2361" s="211"/>
      <c r="D2361" s="211"/>
      <c r="E2361" s="210"/>
      <c r="F2361" s="209">
        <v>5.88</v>
      </c>
      <c r="G2361" s="212" t="s">
        <v>332</v>
      </c>
      <c r="H2361" s="211"/>
      <c r="I2361" s="210"/>
      <c r="J2361" s="209">
        <v>13.96</v>
      </c>
    </row>
    <row r="2362" spans="1:10" ht="14.25" customHeight="1" x14ac:dyDescent="0.3">
      <c r="A2362" s="232" t="s">
        <v>342</v>
      </c>
      <c r="B2362" s="228" t="s">
        <v>341</v>
      </c>
      <c r="C2362" s="228" t="s">
        <v>724</v>
      </c>
      <c r="D2362" s="231" t="s">
        <v>723</v>
      </c>
      <c r="E2362" s="230"/>
      <c r="F2362" s="230"/>
      <c r="G2362" s="230"/>
      <c r="H2362" s="230"/>
      <c r="I2362" s="229"/>
      <c r="J2362" s="228" t="s">
        <v>343</v>
      </c>
    </row>
    <row r="2363" spans="1:10" ht="14.25" customHeight="1" x14ac:dyDescent="0.3">
      <c r="A2363" s="224" t="s">
        <v>54</v>
      </c>
      <c r="B2363" s="224" t="s">
        <v>55</v>
      </c>
      <c r="C2363" s="224" t="s">
        <v>9</v>
      </c>
      <c r="D2363" s="227" t="s">
        <v>10</v>
      </c>
      <c r="E2363" s="226"/>
      <c r="F2363" s="225"/>
      <c r="G2363" s="224" t="s">
        <v>353</v>
      </c>
      <c r="H2363" s="224" t="s">
        <v>352</v>
      </c>
      <c r="I2363" s="223" t="s">
        <v>351</v>
      </c>
      <c r="J2363" s="222" t="s">
        <v>56</v>
      </c>
    </row>
    <row r="2364" spans="1:10" ht="22.8" customHeight="1" x14ac:dyDescent="0.3">
      <c r="A2364" s="216" t="s">
        <v>346</v>
      </c>
      <c r="B2364" s="216" t="s">
        <v>341</v>
      </c>
      <c r="C2364" s="216" t="s">
        <v>467</v>
      </c>
      <c r="D2364" s="219" t="s">
        <v>466</v>
      </c>
      <c r="E2364" s="218"/>
      <c r="F2364" s="217"/>
      <c r="G2364" s="216" t="s">
        <v>0</v>
      </c>
      <c r="H2364" s="215">
        <v>0.48</v>
      </c>
      <c r="I2364" s="214">
        <v>0.22</v>
      </c>
      <c r="J2364" s="213">
        <v>0.11</v>
      </c>
    </row>
    <row r="2365" spans="1:10" ht="14.25" customHeight="1" x14ac:dyDescent="0.3">
      <c r="A2365" s="216" t="s">
        <v>346</v>
      </c>
      <c r="B2365" s="216" t="s">
        <v>341</v>
      </c>
      <c r="C2365" s="216" t="s">
        <v>465</v>
      </c>
      <c r="D2365" s="219" t="s">
        <v>464</v>
      </c>
      <c r="E2365" s="218"/>
      <c r="F2365" s="217"/>
      <c r="G2365" s="216" t="s">
        <v>343</v>
      </c>
      <c r="H2365" s="215">
        <v>2.5000000000000001E-2</v>
      </c>
      <c r="I2365" s="214">
        <v>28.9</v>
      </c>
      <c r="J2365" s="213">
        <v>0.72</v>
      </c>
    </row>
    <row r="2366" spans="1:10" ht="14.25" customHeight="1" x14ac:dyDescent="0.3">
      <c r="A2366" s="220" t="s">
        <v>342</v>
      </c>
      <c r="B2366" s="216" t="s">
        <v>341</v>
      </c>
      <c r="C2366" s="216" t="s">
        <v>463</v>
      </c>
      <c r="D2366" s="219" t="s">
        <v>462</v>
      </c>
      <c r="E2366" s="218"/>
      <c r="F2366" s="217"/>
      <c r="G2366" s="216" t="s">
        <v>338</v>
      </c>
      <c r="H2366" s="215">
        <v>4.3999999999999997E-2</v>
      </c>
      <c r="I2366" s="214">
        <v>21.76</v>
      </c>
      <c r="J2366" s="213">
        <v>0.96</v>
      </c>
    </row>
    <row r="2367" spans="1:10" ht="14.25" customHeight="1" x14ac:dyDescent="0.3">
      <c r="A2367" s="220" t="s">
        <v>342</v>
      </c>
      <c r="B2367" s="216" t="s">
        <v>341</v>
      </c>
      <c r="C2367" s="216" t="s">
        <v>461</v>
      </c>
      <c r="D2367" s="219" t="s">
        <v>460</v>
      </c>
      <c r="E2367" s="218"/>
      <c r="F2367" s="217"/>
      <c r="G2367" s="216" t="s">
        <v>338</v>
      </c>
      <c r="H2367" s="215">
        <v>0.11600000000000001</v>
      </c>
      <c r="I2367" s="214">
        <v>27.05</v>
      </c>
      <c r="J2367" s="213">
        <v>3.14</v>
      </c>
    </row>
    <row r="2368" spans="1:10" ht="14.25" customHeight="1" x14ac:dyDescent="0.3">
      <c r="A2368" s="220" t="s">
        <v>342</v>
      </c>
      <c r="B2368" s="216" t="s">
        <v>341</v>
      </c>
      <c r="C2368" s="216" t="s">
        <v>722</v>
      </c>
      <c r="D2368" s="219" t="s">
        <v>721</v>
      </c>
      <c r="E2368" s="218"/>
      <c r="F2368" s="217"/>
      <c r="G2368" s="216" t="s">
        <v>343</v>
      </c>
      <c r="H2368" s="215">
        <v>1</v>
      </c>
      <c r="I2368" s="214">
        <v>9.07</v>
      </c>
      <c r="J2368" s="213">
        <v>9.07</v>
      </c>
    </row>
    <row r="2369" spans="1:10" ht="14.25" customHeight="1" x14ac:dyDescent="0.3">
      <c r="A2369" s="212" t="s">
        <v>337</v>
      </c>
      <c r="B2369" s="211"/>
      <c r="C2369" s="211"/>
      <c r="D2369" s="211"/>
      <c r="E2369" s="210"/>
      <c r="F2369" s="209">
        <v>1.41</v>
      </c>
      <c r="G2369" s="212" t="s">
        <v>336</v>
      </c>
      <c r="H2369" s="211"/>
      <c r="I2369" s="210"/>
      <c r="J2369" s="209">
        <v>14</v>
      </c>
    </row>
    <row r="2370" spans="1:10" ht="14.25" customHeight="1" x14ac:dyDescent="0.3">
      <c r="A2370" s="212" t="s">
        <v>335</v>
      </c>
      <c r="B2370" s="211"/>
      <c r="C2370" s="211"/>
      <c r="D2370" s="211"/>
      <c r="E2370" s="210"/>
      <c r="F2370" s="209">
        <v>1.57</v>
      </c>
      <c r="G2370" s="212" t="s">
        <v>334</v>
      </c>
      <c r="H2370" s="211"/>
      <c r="I2370" s="210"/>
      <c r="J2370" s="209">
        <v>3.15</v>
      </c>
    </row>
    <row r="2371" spans="1:10" ht="14.25" customHeight="1" x14ac:dyDescent="0.3">
      <c r="A2371" s="212" t="s">
        <v>333</v>
      </c>
      <c r="B2371" s="211"/>
      <c r="C2371" s="211"/>
      <c r="D2371" s="211"/>
      <c r="E2371" s="210"/>
      <c r="F2371" s="209">
        <v>4.37</v>
      </c>
      <c r="G2371" s="212" t="s">
        <v>332</v>
      </c>
      <c r="H2371" s="211"/>
      <c r="I2371" s="210"/>
      <c r="J2371" s="209">
        <v>17.149999999999999</v>
      </c>
    </row>
    <row r="2372" spans="1:10" ht="14.25" customHeight="1" x14ac:dyDescent="0.3">
      <c r="A2372" s="232" t="s">
        <v>342</v>
      </c>
      <c r="B2372" s="228" t="s">
        <v>341</v>
      </c>
      <c r="C2372" s="228" t="s">
        <v>722</v>
      </c>
      <c r="D2372" s="231" t="s">
        <v>721</v>
      </c>
      <c r="E2372" s="230"/>
      <c r="F2372" s="230"/>
      <c r="G2372" s="230"/>
      <c r="H2372" s="230"/>
      <c r="I2372" s="229"/>
      <c r="J2372" s="228" t="s">
        <v>343</v>
      </c>
    </row>
    <row r="2373" spans="1:10" ht="14.25" customHeight="1" x14ac:dyDescent="0.3">
      <c r="A2373" s="224" t="s">
        <v>54</v>
      </c>
      <c r="B2373" s="224" t="s">
        <v>55</v>
      </c>
      <c r="C2373" s="224" t="s">
        <v>9</v>
      </c>
      <c r="D2373" s="227" t="s">
        <v>10</v>
      </c>
      <c r="E2373" s="226"/>
      <c r="F2373" s="225"/>
      <c r="G2373" s="224" t="s">
        <v>353</v>
      </c>
      <c r="H2373" s="224" t="s">
        <v>352</v>
      </c>
      <c r="I2373" s="223" t="s">
        <v>351</v>
      </c>
      <c r="J2373" s="222" t="s">
        <v>56</v>
      </c>
    </row>
    <row r="2374" spans="1:10" ht="14.25" customHeight="1" x14ac:dyDescent="0.3">
      <c r="A2374" s="216" t="s">
        <v>346</v>
      </c>
      <c r="B2374" s="216" t="s">
        <v>341</v>
      </c>
      <c r="C2374" s="216" t="s">
        <v>720</v>
      </c>
      <c r="D2374" s="219" t="s">
        <v>719</v>
      </c>
      <c r="E2374" s="218"/>
      <c r="F2374" s="217"/>
      <c r="G2374" s="216" t="s">
        <v>343</v>
      </c>
      <c r="H2374" s="215">
        <v>1.1100000000000001</v>
      </c>
      <c r="I2374" s="214">
        <v>7.93</v>
      </c>
      <c r="J2374" s="213">
        <v>8.8000000000000007</v>
      </c>
    </row>
    <row r="2375" spans="1:10" ht="14.25" customHeight="1" x14ac:dyDescent="0.3">
      <c r="A2375" s="220" t="s">
        <v>342</v>
      </c>
      <c r="B2375" s="216" t="s">
        <v>341</v>
      </c>
      <c r="C2375" s="216" t="s">
        <v>463</v>
      </c>
      <c r="D2375" s="219" t="s">
        <v>462</v>
      </c>
      <c r="E2375" s="218"/>
      <c r="F2375" s="217"/>
      <c r="G2375" s="216" t="s">
        <v>338</v>
      </c>
      <c r="H2375" s="215">
        <v>1.4E-3</v>
      </c>
      <c r="I2375" s="214">
        <v>21.76</v>
      </c>
      <c r="J2375" s="213">
        <v>0.03</v>
      </c>
    </row>
    <row r="2376" spans="1:10" ht="14.25" customHeight="1" x14ac:dyDescent="0.3">
      <c r="A2376" s="220" t="s">
        <v>342</v>
      </c>
      <c r="B2376" s="216" t="s">
        <v>341</v>
      </c>
      <c r="C2376" s="216" t="s">
        <v>461</v>
      </c>
      <c r="D2376" s="219" t="s">
        <v>460</v>
      </c>
      <c r="E2376" s="218"/>
      <c r="F2376" s="217"/>
      <c r="G2376" s="216" t="s">
        <v>338</v>
      </c>
      <c r="H2376" s="215">
        <v>8.8000000000000005E-3</v>
      </c>
      <c r="I2376" s="214">
        <v>27.05</v>
      </c>
      <c r="J2376" s="213">
        <v>0.24</v>
      </c>
    </row>
    <row r="2377" spans="1:10" ht="14.25" customHeight="1" x14ac:dyDescent="0.3">
      <c r="A2377" s="212" t="s">
        <v>337</v>
      </c>
      <c r="B2377" s="211"/>
      <c r="C2377" s="211"/>
      <c r="D2377" s="211"/>
      <c r="E2377" s="210"/>
      <c r="F2377" s="209">
        <v>0.09</v>
      </c>
      <c r="G2377" s="212" t="s">
        <v>336</v>
      </c>
      <c r="H2377" s="211"/>
      <c r="I2377" s="210"/>
      <c r="J2377" s="209">
        <v>9.07</v>
      </c>
    </row>
    <row r="2378" spans="1:10" ht="14.25" customHeight="1" x14ac:dyDescent="0.3">
      <c r="A2378" s="212" t="s">
        <v>335</v>
      </c>
      <c r="B2378" s="211"/>
      <c r="C2378" s="211"/>
      <c r="D2378" s="211"/>
      <c r="E2378" s="210"/>
      <c r="F2378" s="209">
        <v>0.1</v>
      </c>
      <c r="G2378" s="212" t="s">
        <v>334</v>
      </c>
      <c r="H2378" s="211"/>
      <c r="I2378" s="210"/>
      <c r="J2378" s="209">
        <v>2.04</v>
      </c>
    </row>
    <row r="2379" spans="1:10" ht="14.25" customHeight="1" x14ac:dyDescent="0.3">
      <c r="A2379" s="212" t="s">
        <v>333</v>
      </c>
      <c r="B2379" s="211"/>
      <c r="C2379" s="211"/>
      <c r="D2379" s="211"/>
      <c r="E2379" s="210"/>
      <c r="F2379" s="209">
        <v>0.27</v>
      </c>
      <c r="G2379" s="212" t="s">
        <v>332</v>
      </c>
      <c r="H2379" s="211"/>
      <c r="I2379" s="210"/>
      <c r="J2379" s="209">
        <v>11.11</v>
      </c>
    </row>
    <row r="2380" spans="1:10" ht="14.25" customHeight="1" x14ac:dyDescent="0.3">
      <c r="A2380" s="232" t="s">
        <v>342</v>
      </c>
      <c r="B2380" s="228" t="s">
        <v>357</v>
      </c>
      <c r="C2380" s="228" t="s">
        <v>574</v>
      </c>
      <c r="D2380" s="231" t="s">
        <v>429</v>
      </c>
      <c r="E2380" s="230"/>
      <c r="F2380" s="230"/>
      <c r="G2380" s="230"/>
      <c r="H2380" s="230"/>
      <c r="I2380" s="229"/>
      <c r="J2380" s="228" t="s">
        <v>338</v>
      </c>
    </row>
    <row r="2381" spans="1:10" ht="14.25" customHeight="1" x14ac:dyDescent="0.3">
      <c r="A2381" s="224" t="s">
        <v>54</v>
      </c>
      <c r="B2381" s="224" t="s">
        <v>55</v>
      </c>
      <c r="C2381" s="224" t="s">
        <v>9</v>
      </c>
      <c r="D2381" s="227" t="s">
        <v>10</v>
      </c>
      <c r="E2381" s="226"/>
      <c r="F2381" s="225"/>
      <c r="G2381" s="224" t="s">
        <v>353</v>
      </c>
      <c r="H2381" s="224" t="s">
        <v>352</v>
      </c>
      <c r="I2381" s="223" t="s">
        <v>351</v>
      </c>
      <c r="J2381" s="222" t="s">
        <v>56</v>
      </c>
    </row>
    <row r="2382" spans="1:10" ht="14.25" customHeight="1" x14ac:dyDescent="0.3">
      <c r="A2382" s="216" t="s">
        <v>412</v>
      </c>
      <c r="B2382" s="216" t="s">
        <v>357</v>
      </c>
      <c r="C2382" s="216" t="s">
        <v>660</v>
      </c>
      <c r="D2382" s="219" t="s">
        <v>410</v>
      </c>
      <c r="E2382" s="218"/>
      <c r="F2382" s="217"/>
      <c r="G2382" s="216" t="s">
        <v>338</v>
      </c>
      <c r="H2382" s="215">
        <v>1</v>
      </c>
      <c r="I2382" s="214">
        <v>18.89</v>
      </c>
      <c r="J2382" s="213">
        <v>18.89</v>
      </c>
    </row>
    <row r="2383" spans="1:10" ht="14.25" customHeight="1" x14ac:dyDescent="0.3">
      <c r="A2383" s="220" t="s">
        <v>342</v>
      </c>
      <c r="B2383" s="216" t="s">
        <v>357</v>
      </c>
      <c r="C2383" s="216" t="s">
        <v>661</v>
      </c>
      <c r="D2383" s="219" t="s">
        <v>413</v>
      </c>
      <c r="E2383" s="218"/>
      <c r="F2383" s="217"/>
      <c r="G2383" s="216" t="s">
        <v>338</v>
      </c>
      <c r="H2383" s="215">
        <v>1</v>
      </c>
      <c r="I2383" s="214">
        <v>0.74</v>
      </c>
      <c r="J2383" s="213">
        <v>0.74</v>
      </c>
    </row>
    <row r="2384" spans="1:10" ht="14.25" customHeight="1" x14ac:dyDescent="0.3">
      <c r="A2384" s="220" t="s">
        <v>342</v>
      </c>
      <c r="B2384" s="216" t="s">
        <v>357</v>
      </c>
      <c r="C2384" s="216" t="s">
        <v>718</v>
      </c>
      <c r="D2384" s="219" t="s">
        <v>717</v>
      </c>
      <c r="E2384" s="218"/>
      <c r="F2384" s="217"/>
      <c r="G2384" s="216" t="s">
        <v>338</v>
      </c>
      <c r="H2384" s="215">
        <v>1</v>
      </c>
      <c r="I2384" s="214">
        <v>7.9</v>
      </c>
      <c r="J2384" s="213">
        <v>7.9</v>
      </c>
    </row>
    <row r="2385" spans="1:10" ht="14.25" customHeight="1" x14ac:dyDescent="0.3">
      <c r="A2385" s="212" t="s">
        <v>337</v>
      </c>
      <c r="B2385" s="211"/>
      <c r="C2385" s="211"/>
      <c r="D2385" s="211"/>
      <c r="E2385" s="210"/>
      <c r="F2385" s="209">
        <v>8.93</v>
      </c>
      <c r="G2385" s="212" t="s">
        <v>336</v>
      </c>
      <c r="H2385" s="211"/>
      <c r="I2385" s="210"/>
      <c r="J2385" s="209">
        <v>27.53</v>
      </c>
    </row>
    <row r="2386" spans="1:10" ht="14.25" customHeight="1" x14ac:dyDescent="0.3">
      <c r="A2386" s="212" t="s">
        <v>335</v>
      </c>
      <c r="B2386" s="211"/>
      <c r="C2386" s="211"/>
      <c r="D2386" s="211"/>
      <c r="E2386" s="210"/>
      <c r="F2386" s="209">
        <v>9.9600000000000009</v>
      </c>
      <c r="G2386" s="212" t="s">
        <v>334</v>
      </c>
      <c r="H2386" s="211"/>
      <c r="I2386" s="210"/>
      <c r="J2386" s="209">
        <v>6.19</v>
      </c>
    </row>
    <row r="2387" spans="1:10" ht="14.25" customHeight="1" x14ac:dyDescent="0.3">
      <c r="A2387" s="212" t="s">
        <v>333</v>
      </c>
      <c r="B2387" s="211"/>
      <c r="C2387" s="211"/>
      <c r="D2387" s="211"/>
      <c r="E2387" s="210"/>
      <c r="F2387" s="209">
        <v>27.53</v>
      </c>
      <c r="G2387" s="212" t="s">
        <v>332</v>
      </c>
      <c r="H2387" s="211"/>
      <c r="I2387" s="210"/>
      <c r="J2387" s="209">
        <v>33.72</v>
      </c>
    </row>
    <row r="2388" spans="1:10" ht="14.25" customHeight="1" x14ac:dyDescent="0.3">
      <c r="A2388" s="232" t="s">
        <v>342</v>
      </c>
      <c r="B2388" s="228" t="s">
        <v>357</v>
      </c>
      <c r="C2388" s="228" t="s">
        <v>661</v>
      </c>
      <c r="D2388" s="231" t="s">
        <v>413</v>
      </c>
      <c r="E2388" s="230"/>
      <c r="F2388" s="230"/>
      <c r="G2388" s="230"/>
      <c r="H2388" s="230"/>
      <c r="I2388" s="229"/>
      <c r="J2388" s="228" t="s">
        <v>338</v>
      </c>
    </row>
    <row r="2389" spans="1:10" ht="14.25" customHeight="1" x14ac:dyDescent="0.3">
      <c r="A2389" s="224" t="s">
        <v>54</v>
      </c>
      <c r="B2389" s="224" t="s">
        <v>55</v>
      </c>
      <c r="C2389" s="224" t="s">
        <v>9</v>
      </c>
      <c r="D2389" s="227" t="s">
        <v>10</v>
      </c>
      <c r="E2389" s="226"/>
      <c r="F2389" s="225"/>
      <c r="G2389" s="224" t="s">
        <v>353</v>
      </c>
      <c r="H2389" s="224" t="s">
        <v>352</v>
      </c>
      <c r="I2389" s="223" t="s">
        <v>351</v>
      </c>
      <c r="J2389" s="222" t="s">
        <v>56</v>
      </c>
    </row>
    <row r="2390" spans="1:10" ht="14.25" customHeight="1" x14ac:dyDescent="0.3">
      <c r="A2390" s="216" t="s">
        <v>412</v>
      </c>
      <c r="B2390" s="216" t="s">
        <v>357</v>
      </c>
      <c r="C2390" s="216" t="s">
        <v>660</v>
      </c>
      <c r="D2390" s="219" t="s">
        <v>410</v>
      </c>
      <c r="E2390" s="218"/>
      <c r="F2390" s="217"/>
      <c r="G2390" s="216" t="s">
        <v>338</v>
      </c>
      <c r="H2390" s="215">
        <v>3.916E-2</v>
      </c>
      <c r="I2390" s="214">
        <v>18.89</v>
      </c>
      <c r="J2390" s="213">
        <v>0.74</v>
      </c>
    </row>
    <row r="2391" spans="1:10" ht="14.25" customHeight="1" x14ac:dyDescent="0.3">
      <c r="A2391" s="212" t="s">
        <v>337</v>
      </c>
      <c r="B2391" s="211"/>
      <c r="C2391" s="211"/>
      <c r="D2391" s="211"/>
      <c r="E2391" s="210"/>
      <c r="F2391" s="209">
        <v>0.35</v>
      </c>
      <c r="G2391" s="212" t="s">
        <v>336</v>
      </c>
      <c r="H2391" s="211"/>
      <c r="I2391" s="210"/>
      <c r="J2391" s="209">
        <v>0.74</v>
      </c>
    </row>
    <row r="2392" spans="1:10" ht="14.25" customHeight="1" x14ac:dyDescent="0.3">
      <c r="A2392" s="212" t="s">
        <v>335</v>
      </c>
      <c r="B2392" s="211"/>
      <c r="C2392" s="211"/>
      <c r="D2392" s="211"/>
      <c r="E2392" s="210"/>
      <c r="F2392" s="209">
        <v>0.39</v>
      </c>
      <c r="G2392" s="212" t="s">
        <v>334</v>
      </c>
      <c r="H2392" s="211"/>
      <c r="I2392" s="210"/>
      <c r="J2392" s="209">
        <v>0.17</v>
      </c>
    </row>
    <row r="2393" spans="1:10" ht="14.25" customHeight="1" x14ac:dyDescent="0.3">
      <c r="A2393" s="212" t="s">
        <v>333</v>
      </c>
      <c r="B2393" s="211"/>
      <c r="C2393" s="211"/>
      <c r="D2393" s="211"/>
      <c r="E2393" s="210"/>
      <c r="F2393" s="209">
        <v>0.74</v>
      </c>
      <c r="G2393" s="212" t="s">
        <v>332</v>
      </c>
      <c r="H2393" s="211"/>
      <c r="I2393" s="210"/>
      <c r="J2393" s="209">
        <v>0.91</v>
      </c>
    </row>
    <row r="2394" spans="1:10" ht="14.25" customHeight="1" x14ac:dyDescent="0.3">
      <c r="A2394" s="232" t="s">
        <v>342</v>
      </c>
      <c r="B2394" s="228" t="s">
        <v>357</v>
      </c>
      <c r="C2394" s="228" t="s">
        <v>718</v>
      </c>
      <c r="D2394" s="231" t="s">
        <v>717</v>
      </c>
      <c r="E2394" s="230"/>
      <c r="F2394" s="230"/>
      <c r="G2394" s="230"/>
      <c r="H2394" s="230"/>
      <c r="I2394" s="229"/>
      <c r="J2394" s="228" t="s">
        <v>338</v>
      </c>
    </row>
    <row r="2395" spans="1:10" ht="14.25" customHeight="1" x14ac:dyDescent="0.3">
      <c r="A2395" s="224" t="s">
        <v>54</v>
      </c>
      <c r="B2395" s="224" t="s">
        <v>55</v>
      </c>
      <c r="C2395" s="224" t="s">
        <v>9</v>
      </c>
      <c r="D2395" s="227" t="s">
        <v>10</v>
      </c>
      <c r="E2395" s="226"/>
      <c r="F2395" s="225"/>
      <c r="G2395" s="224" t="s">
        <v>353</v>
      </c>
      <c r="H2395" s="224" t="s">
        <v>352</v>
      </c>
      <c r="I2395" s="223" t="s">
        <v>351</v>
      </c>
      <c r="J2395" s="222" t="s">
        <v>56</v>
      </c>
    </row>
    <row r="2396" spans="1:10" ht="14.25" customHeight="1" x14ac:dyDescent="0.3">
      <c r="A2396" s="216" t="s">
        <v>346</v>
      </c>
      <c r="B2396" s="216" t="s">
        <v>357</v>
      </c>
      <c r="C2396" s="216" t="s">
        <v>537</v>
      </c>
      <c r="D2396" s="219" t="s">
        <v>425</v>
      </c>
      <c r="E2396" s="218"/>
      <c r="F2396" s="217"/>
      <c r="G2396" s="216" t="s">
        <v>338</v>
      </c>
      <c r="H2396" s="215">
        <v>1</v>
      </c>
      <c r="I2396" s="214">
        <v>3.47</v>
      </c>
      <c r="J2396" s="213">
        <v>3.47</v>
      </c>
    </row>
    <row r="2397" spans="1:10" ht="14.25" customHeight="1" x14ac:dyDescent="0.3">
      <c r="A2397" s="216" t="s">
        <v>346</v>
      </c>
      <c r="B2397" s="216" t="s">
        <v>357</v>
      </c>
      <c r="C2397" s="216" t="s">
        <v>536</v>
      </c>
      <c r="D2397" s="219" t="s">
        <v>423</v>
      </c>
      <c r="E2397" s="218"/>
      <c r="F2397" s="217"/>
      <c r="G2397" s="216" t="s">
        <v>338</v>
      </c>
      <c r="H2397" s="215">
        <v>1</v>
      </c>
      <c r="I2397" s="214">
        <v>1</v>
      </c>
      <c r="J2397" s="213">
        <v>1</v>
      </c>
    </row>
    <row r="2398" spans="1:10" ht="14.25" customHeight="1" x14ac:dyDescent="0.3">
      <c r="A2398" s="216" t="s">
        <v>346</v>
      </c>
      <c r="B2398" s="216" t="s">
        <v>357</v>
      </c>
      <c r="C2398" s="216" t="s">
        <v>535</v>
      </c>
      <c r="D2398" s="219" t="s">
        <v>534</v>
      </c>
      <c r="E2398" s="218"/>
      <c r="F2398" s="217"/>
      <c r="G2398" s="216" t="s">
        <v>338</v>
      </c>
      <c r="H2398" s="215">
        <v>1</v>
      </c>
      <c r="I2398" s="214">
        <v>1.34</v>
      </c>
      <c r="J2398" s="213">
        <v>1.34</v>
      </c>
    </row>
    <row r="2399" spans="1:10" ht="14.25" customHeight="1" x14ac:dyDescent="0.3">
      <c r="A2399" s="216" t="s">
        <v>346</v>
      </c>
      <c r="B2399" s="216" t="s">
        <v>357</v>
      </c>
      <c r="C2399" s="216" t="s">
        <v>533</v>
      </c>
      <c r="D2399" s="219" t="s">
        <v>532</v>
      </c>
      <c r="E2399" s="218"/>
      <c r="F2399" s="217"/>
      <c r="G2399" s="216" t="s">
        <v>338</v>
      </c>
      <c r="H2399" s="215">
        <v>1</v>
      </c>
      <c r="I2399" s="214">
        <v>0.04</v>
      </c>
      <c r="J2399" s="213">
        <v>0.04</v>
      </c>
    </row>
    <row r="2400" spans="1:10" ht="14.25" customHeight="1" x14ac:dyDescent="0.3">
      <c r="A2400" s="216" t="s">
        <v>346</v>
      </c>
      <c r="B2400" s="216" t="s">
        <v>357</v>
      </c>
      <c r="C2400" s="216" t="s">
        <v>662</v>
      </c>
      <c r="D2400" s="219" t="s">
        <v>716</v>
      </c>
      <c r="E2400" s="218"/>
      <c r="F2400" s="217"/>
      <c r="G2400" s="216" t="s">
        <v>338</v>
      </c>
      <c r="H2400" s="215">
        <v>1</v>
      </c>
      <c r="I2400" s="214">
        <v>0.85</v>
      </c>
      <c r="J2400" s="213">
        <v>0.85</v>
      </c>
    </row>
    <row r="2401" spans="1:10" ht="14.25" customHeight="1" x14ac:dyDescent="0.3">
      <c r="A2401" s="216" t="s">
        <v>346</v>
      </c>
      <c r="B2401" s="216" t="s">
        <v>357</v>
      </c>
      <c r="C2401" s="216" t="s">
        <v>663</v>
      </c>
      <c r="D2401" s="219" t="s">
        <v>715</v>
      </c>
      <c r="E2401" s="218"/>
      <c r="F2401" s="217"/>
      <c r="G2401" s="216" t="s">
        <v>338</v>
      </c>
      <c r="H2401" s="215">
        <v>1</v>
      </c>
      <c r="I2401" s="214">
        <v>1.2</v>
      </c>
      <c r="J2401" s="213">
        <v>1.2</v>
      </c>
    </row>
    <row r="2402" spans="1:10" ht="14.25" customHeight="1" x14ac:dyDescent="0.3">
      <c r="A2402" s="212" t="s">
        <v>337</v>
      </c>
      <c r="B2402" s="211"/>
      <c r="C2402" s="211"/>
      <c r="D2402" s="211"/>
      <c r="E2402" s="210"/>
      <c r="F2402" s="209">
        <v>0</v>
      </c>
      <c r="G2402" s="212" t="s">
        <v>336</v>
      </c>
      <c r="H2402" s="211"/>
      <c r="I2402" s="210"/>
      <c r="J2402" s="209">
        <v>7.9</v>
      </c>
    </row>
    <row r="2403" spans="1:10" ht="14.25" customHeight="1" x14ac:dyDescent="0.3">
      <c r="A2403" s="212" t="s">
        <v>335</v>
      </c>
      <c r="B2403" s="211"/>
      <c r="C2403" s="211"/>
      <c r="D2403" s="211"/>
      <c r="E2403" s="210"/>
      <c r="F2403" s="209">
        <v>0</v>
      </c>
      <c r="G2403" s="212" t="s">
        <v>334</v>
      </c>
      <c r="H2403" s="211"/>
      <c r="I2403" s="210"/>
      <c r="J2403" s="209">
        <v>1.78</v>
      </c>
    </row>
    <row r="2404" spans="1:10" ht="14.25" customHeight="1" x14ac:dyDescent="0.3">
      <c r="A2404" s="212" t="s">
        <v>333</v>
      </c>
      <c r="B2404" s="211"/>
      <c r="C2404" s="211"/>
      <c r="D2404" s="211"/>
      <c r="E2404" s="210"/>
      <c r="F2404" s="209">
        <v>0</v>
      </c>
      <c r="G2404" s="212" t="s">
        <v>332</v>
      </c>
      <c r="H2404" s="211"/>
      <c r="I2404" s="210"/>
      <c r="J2404" s="209">
        <v>9.68</v>
      </c>
    </row>
    <row r="2405" spans="1:10" ht="14.25" customHeight="1" x14ac:dyDescent="0.3">
      <c r="A2405" s="232" t="s">
        <v>342</v>
      </c>
      <c r="B2405" s="228" t="s">
        <v>341</v>
      </c>
      <c r="C2405" s="228" t="s">
        <v>714</v>
      </c>
      <c r="D2405" s="231" t="s">
        <v>713</v>
      </c>
      <c r="E2405" s="230"/>
      <c r="F2405" s="230"/>
      <c r="G2405" s="230"/>
      <c r="H2405" s="230"/>
      <c r="I2405" s="229"/>
      <c r="J2405" s="228" t="s">
        <v>343</v>
      </c>
    </row>
    <row r="2406" spans="1:10" ht="14.25" customHeight="1" x14ac:dyDescent="0.3">
      <c r="A2406" s="224" t="s">
        <v>54</v>
      </c>
      <c r="B2406" s="224" t="s">
        <v>55</v>
      </c>
      <c r="C2406" s="224" t="s">
        <v>9</v>
      </c>
      <c r="D2406" s="227" t="s">
        <v>10</v>
      </c>
      <c r="E2406" s="226"/>
      <c r="F2406" s="225"/>
      <c r="G2406" s="224" t="s">
        <v>353</v>
      </c>
      <c r="H2406" s="224" t="s">
        <v>352</v>
      </c>
      <c r="I2406" s="223" t="s">
        <v>351</v>
      </c>
      <c r="J2406" s="222" t="s">
        <v>56</v>
      </c>
    </row>
    <row r="2407" spans="1:10" ht="22.8" customHeight="1" x14ac:dyDescent="0.3">
      <c r="A2407" s="216" t="s">
        <v>346</v>
      </c>
      <c r="B2407" s="216" t="s">
        <v>341</v>
      </c>
      <c r="C2407" s="216" t="s">
        <v>467</v>
      </c>
      <c r="D2407" s="219" t="s">
        <v>466</v>
      </c>
      <c r="E2407" s="218"/>
      <c r="F2407" s="217"/>
      <c r="G2407" s="216" t="s">
        <v>0</v>
      </c>
      <c r="H2407" s="215">
        <v>1.143</v>
      </c>
      <c r="I2407" s="214">
        <v>0.22</v>
      </c>
      <c r="J2407" s="213">
        <v>0.25</v>
      </c>
    </row>
    <row r="2408" spans="1:10" ht="14.25" customHeight="1" x14ac:dyDescent="0.3">
      <c r="A2408" s="216" t="s">
        <v>346</v>
      </c>
      <c r="B2408" s="216" t="s">
        <v>341</v>
      </c>
      <c r="C2408" s="216" t="s">
        <v>465</v>
      </c>
      <c r="D2408" s="219" t="s">
        <v>464</v>
      </c>
      <c r="E2408" s="218"/>
      <c r="F2408" s="217"/>
      <c r="G2408" s="216" t="s">
        <v>343</v>
      </c>
      <c r="H2408" s="215">
        <v>2.5000000000000001E-2</v>
      </c>
      <c r="I2408" s="214">
        <v>28.9</v>
      </c>
      <c r="J2408" s="213">
        <v>0.72</v>
      </c>
    </row>
    <row r="2409" spans="1:10" ht="3" customHeight="1" x14ac:dyDescent="0.3"/>
    <row r="2410" spans="1:10" ht="11.25" customHeight="1" x14ac:dyDescent="0.3">
      <c r="A2410" s="208" t="s">
        <v>331</v>
      </c>
      <c r="B2410" s="208"/>
      <c r="C2410" s="208"/>
      <c r="D2410" s="208"/>
      <c r="E2410" s="208"/>
      <c r="F2410" s="208"/>
      <c r="G2410" s="208"/>
      <c r="H2410" s="208"/>
      <c r="I2410" s="208"/>
      <c r="J2410" s="208"/>
    </row>
    <row r="2411" spans="1:10" ht="11.25" customHeight="1" x14ac:dyDescent="0.3">
      <c r="A2411" s="208" t="s">
        <v>330</v>
      </c>
      <c r="B2411" s="208"/>
      <c r="C2411" s="208"/>
      <c r="D2411" s="208"/>
      <c r="E2411" s="208"/>
      <c r="F2411" s="208"/>
      <c r="G2411" s="208"/>
      <c r="H2411" s="208"/>
      <c r="I2411" s="208"/>
      <c r="J2411" s="208"/>
    </row>
    <row r="2412" spans="1:10" ht="11.25" customHeight="1" x14ac:dyDescent="0.3">
      <c r="A2412" s="208" t="s">
        <v>329</v>
      </c>
      <c r="B2412" s="208"/>
      <c r="C2412" s="208"/>
      <c r="D2412" s="208"/>
      <c r="E2412" s="208"/>
      <c r="F2412" s="208"/>
      <c r="G2412" s="208"/>
      <c r="H2412" s="208"/>
      <c r="I2412" s="208"/>
      <c r="J2412" s="208"/>
    </row>
    <row r="2413" spans="1:10" ht="70.95" customHeight="1" x14ac:dyDescent="0.3"/>
    <row r="2414" spans="1:10" ht="14.25" customHeight="1" x14ac:dyDescent="0.3">
      <c r="A2414" s="256" t="s">
        <v>395</v>
      </c>
      <c r="B2414" s="255"/>
      <c r="C2414" s="255"/>
      <c r="D2414" s="255"/>
      <c r="E2414" s="255"/>
      <c r="F2414" s="255"/>
      <c r="G2414" s="255"/>
      <c r="H2414" s="255"/>
      <c r="I2414" s="255"/>
      <c r="J2414" s="254"/>
    </row>
    <row r="2415" spans="1:10" ht="14.25" customHeight="1" x14ac:dyDescent="0.3">
      <c r="A2415" s="253" t="s">
        <v>394</v>
      </c>
      <c r="B2415" s="251" t="s">
        <v>57</v>
      </c>
      <c r="C2415" s="250"/>
      <c r="D2415" s="250"/>
      <c r="E2415" s="250"/>
      <c r="F2415" s="250"/>
      <c r="G2415" s="250"/>
      <c r="H2415" s="249"/>
      <c r="I2415" s="233" t="s">
        <v>393</v>
      </c>
      <c r="J2415" s="216" t="s">
        <v>712</v>
      </c>
    </row>
    <row r="2416" spans="1:10" ht="14.25" customHeight="1" x14ac:dyDescent="0.3">
      <c r="A2416" s="253" t="s">
        <v>61</v>
      </c>
      <c r="B2416" s="251" t="s">
        <v>65</v>
      </c>
      <c r="C2416" s="250"/>
      <c r="D2416" s="250"/>
      <c r="E2416" s="250"/>
      <c r="F2416" s="250"/>
      <c r="G2416" s="250"/>
      <c r="H2416" s="249"/>
      <c r="I2416" s="233" t="s">
        <v>391</v>
      </c>
      <c r="J2416" s="216" t="s">
        <v>390</v>
      </c>
    </row>
    <row r="2417" spans="1:10" ht="14.25" customHeight="1" x14ac:dyDescent="0.3">
      <c r="A2417" s="252" t="s">
        <v>389</v>
      </c>
      <c r="B2417" s="251" t="s">
        <v>209</v>
      </c>
      <c r="C2417" s="250"/>
      <c r="D2417" s="250"/>
      <c r="E2417" s="250"/>
      <c r="F2417" s="250"/>
      <c r="G2417" s="250"/>
      <c r="H2417" s="249"/>
      <c r="I2417" s="240" t="s">
        <v>388</v>
      </c>
      <c r="J2417" s="239"/>
    </row>
    <row r="2418" spans="1:10" ht="14.25" customHeight="1" x14ac:dyDescent="0.3">
      <c r="A2418" s="248" t="s">
        <v>387</v>
      </c>
      <c r="B2418" s="247" t="s">
        <v>386</v>
      </c>
      <c r="C2418" s="246"/>
      <c r="D2418" s="246"/>
      <c r="E2418" s="246"/>
      <c r="F2418" s="246"/>
      <c r="G2418" s="246"/>
      <c r="H2418" s="245"/>
      <c r="I2418" s="233" t="s">
        <v>385</v>
      </c>
      <c r="J2418" s="216" t="s">
        <v>384</v>
      </c>
    </row>
    <row r="2419" spans="1:10" ht="14.25" customHeight="1" x14ac:dyDescent="0.3">
      <c r="A2419" s="238"/>
      <c r="B2419" s="243"/>
      <c r="C2419" s="242"/>
      <c r="D2419" s="242"/>
      <c r="E2419" s="242"/>
      <c r="F2419" s="242"/>
      <c r="G2419" s="242"/>
      <c r="H2419" s="241"/>
      <c r="I2419" s="244" t="s">
        <v>383</v>
      </c>
      <c r="J2419" s="216" t="s">
        <v>382</v>
      </c>
    </row>
    <row r="2420" spans="1:10" ht="14.25" customHeight="1" x14ac:dyDescent="0.3">
      <c r="A2420" s="238"/>
      <c r="B2420" s="243"/>
      <c r="C2420" s="242"/>
      <c r="D2420" s="242"/>
      <c r="E2420" s="242"/>
      <c r="F2420" s="242"/>
      <c r="G2420" s="242"/>
      <c r="H2420" s="241"/>
      <c r="I2420" s="240" t="s">
        <v>7</v>
      </c>
      <c r="J2420" s="239"/>
    </row>
    <row r="2421" spans="1:10" ht="14.25" customHeight="1" x14ac:dyDescent="0.3">
      <c r="A2421" s="238"/>
      <c r="B2421" s="237"/>
      <c r="C2421" s="236"/>
      <c r="D2421" s="236"/>
      <c r="E2421" s="236"/>
      <c r="F2421" s="236"/>
      <c r="G2421" s="236"/>
      <c r="H2421" s="235"/>
      <c r="I2421" s="233" t="s">
        <v>381</v>
      </c>
      <c r="J2421" s="216" t="s">
        <v>380</v>
      </c>
    </row>
    <row r="2422" spans="1:10" ht="14.25" customHeight="1" x14ac:dyDescent="0.3">
      <c r="A2422" s="234"/>
      <c r="B2422" s="219" t="s">
        <v>378</v>
      </c>
      <c r="C2422" s="218"/>
      <c r="D2422" s="217"/>
      <c r="E2422" s="219" t="s">
        <v>320</v>
      </c>
      <c r="F2422" s="218"/>
      <c r="G2422" s="218"/>
      <c r="H2422" s="217"/>
      <c r="I2422" s="233" t="s">
        <v>379</v>
      </c>
      <c r="J2422" s="216" t="s">
        <v>378</v>
      </c>
    </row>
    <row r="2423" spans="1:10" ht="14.25" customHeight="1" x14ac:dyDescent="0.3">
      <c r="A2423" s="233" t="s">
        <v>377</v>
      </c>
      <c r="B2423" s="219" t="s">
        <v>376</v>
      </c>
      <c r="C2423" s="218"/>
      <c r="D2423" s="218"/>
      <c r="E2423" s="218"/>
      <c r="F2423" s="218"/>
      <c r="G2423" s="218"/>
      <c r="H2423" s="218"/>
      <c r="I2423" s="218"/>
      <c r="J2423" s="217"/>
    </row>
    <row r="2424" spans="1:10" ht="14.25" customHeight="1" x14ac:dyDescent="0.3">
      <c r="A2424" s="220" t="s">
        <v>342</v>
      </c>
      <c r="B2424" s="216" t="s">
        <v>341</v>
      </c>
      <c r="C2424" s="216" t="s">
        <v>463</v>
      </c>
      <c r="D2424" s="219" t="s">
        <v>462</v>
      </c>
      <c r="E2424" s="218"/>
      <c r="F2424" s="217"/>
      <c r="G2424" s="216" t="s">
        <v>338</v>
      </c>
      <c r="H2424" s="215">
        <v>9.7000000000000003E-2</v>
      </c>
      <c r="I2424" s="214">
        <v>21.76</v>
      </c>
      <c r="J2424" s="213">
        <v>2.11</v>
      </c>
    </row>
    <row r="2425" spans="1:10" ht="14.25" customHeight="1" x14ac:dyDescent="0.3">
      <c r="A2425" s="220" t="s">
        <v>342</v>
      </c>
      <c r="B2425" s="216" t="s">
        <v>341</v>
      </c>
      <c r="C2425" s="216" t="s">
        <v>461</v>
      </c>
      <c r="D2425" s="219" t="s">
        <v>460</v>
      </c>
      <c r="E2425" s="218"/>
      <c r="F2425" s="217"/>
      <c r="G2425" s="216" t="s">
        <v>338</v>
      </c>
      <c r="H2425" s="215">
        <v>0.252</v>
      </c>
      <c r="I2425" s="214">
        <v>27.05</v>
      </c>
      <c r="J2425" s="213">
        <v>6.82</v>
      </c>
    </row>
    <row r="2426" spans="1:10" ht="14.25" customHeight="1" x14ac:dyDescent="0.3">
      <c r="A2426" s="220" t="s">
        <v>342</v>
      </c>
      <c r="B2426" s="216" t="s">
        <v>341</v>
      </c>
      <c r="C2426" s="216" t="s">
        <v>459</v>
      </c>
      <c r="D2426" s="219" t="s">
        <v>458</v>
      </c>
      <c r="E2426" s="218"/>
      <c r="F2426" s="217"/>
      <c r="G2426" s="216" t="s">
        <v>343</v>
      </c>
      <c r="H2426" s="215">
        <v>1</v>
      </c>
      <c r="I2426" s="214">
        <v>9.81</v>
      </c>
      <c r="J2426" s="213">
        <v>9.81</v>
      </c>
    </row>
    <row r="2427" spans="1:10" ht="14.25" customHeight="1" x14ac:dyDescent="0.3">
      <c r="A2427" s="212" t="s">
        <v>337</v>
      </c>
      <c r="B2427" s="211"/>
      <c r="C2427" s="211"/>
      <c r="D2427" s="211"/>
      <c r="E2427" s="210"/>
      <c r="F2427" s="209">
        <v>3.46</v>
      </c>
      <c r="G2427" s="212" t="s">
        <v>336</v>
      </c>
      <c r="H2427" s="211"/>
      <c r="I2427" s="210"/>
      <c r="J2427" s="209">
        <v>19.71</v>
      </c>
    </row>
    <row r="2428" spans="1:10" ht="14.25" customHeight="1" x14ac:dyDescent="0.3">
      <c r="A2428" s="212" t="s">
        <v>335</v>
      </c>
      <c r="B2428" s="211"/>
      <c r="C2428" s="211"/>
      <c r="D2428" s="211"/>
      <c r="E2428" s="210"/>
      <c r="F2428" s="209">
        <v>3.86</v>
      </c>
      <c r="G2428" s="212" t="s">
        <v>334</v>
      </c>
      <c r="H2428" s="211"/>
      <c r="I2428" s="210"/>
      <c r="J2428" s="209">
        <v>4.43</v>
      </c>
    </row>
    <row r="2429" spans="1:10" ht="14.25" customHeight="1" x14ac:dyDescent="0.3">
      <c r="A2429" s="212" t="s">
        <v>333</v>
      </c>
      <c r="B2429" s="211"/>
      <c r="C2429" s="211"/>
      <c r="D2429" s="211"/>
      <c r="E2429" s="210"/>
      <c r="F2429" s="209">
        <v>10.71</v>
      </c>
      <c r="G2429" s="212" t="s">
        <v>332</v>
      </c>
      <c r="H2429" s="211"/>
      <c r="I2429" s="210"/>
      <c r="J2429" s="209">
        <v>24.14</v>
      </c>
    </row>
    <row r="2430" spans="1:10" ht="14.25" customHeight="1" x14ac:dyDescent="0.3">
      <c r="A2430" s="232" t="s">
        <v>342</v>
      </c>
      <c r="B2430" s="228" t="s">
        <v>341</v>
      </c>
      <c r="C2430" s="228" t="s">
        <v>459</v>
      </c>
      <c r="D2430" s="231" t="s">
        <v>458</v>
      </c>
      <c r="E2430" s="230"/>
      <c r="F2430" s="230"/>
      <c r="G2430" s="230"/>
      <c r="H2430" s="230"/>
      <c r="I2430" s="229"/>
      <c r="J2430" s="228" t="s">
        <v>343</v>
      </c>
    </row>
    <row r="2431" spans="1:10" ht="14.25" customHeight="1" x14ac:dyDescent="0.3">
      <c r="A2431" s="224" t="s">
        <v>54</v>
      </c>
      <c r="B2431" s="224" t="s">
        <v>55</v>
      </c>
      <c r="C2431" s="224" t="s">
        <v>9</v>
      </c>
      <c r="D2431" s="227" t="s">
        <v>10</v>
      </c>
      <c r="E2431" s="226"/>
      <c r="F2431" s="225"/>
      <c r="G2431" s="224" t="s">
        <v>353</v>
      </c>
      <c r="H2431" s="224" t="s">
        <v>352</v>
      </c>
      <c r="I2431" s="223" t="s">
        <v>351</v>
      </c>
      <c r="J2431" s="222" t="s">
        <v>56</v>
      </c>
    </row>
    <row r="2432" spans="1:10" ht="14.25" customHeight="1" x14ac:dyDescent="0.3">
      <c r="A2432" s="216" t="s">
        <v>346</v>
      </c>
      <c r="B2432" s="216" t="s">
        <v>341</v>
      </c>
      <c r="C2432" s="216" t="s">
        <v>711</v>
      </c>
      <c r="D2432" s="219" t="s">
        <v>710</v>
      </c>
      <c r="E2432" s="218"/>
      <c r="F2432" s="217"/>
      <c r="G2432" s="216" t="s">
        <v>343</v>
      </c>
      <c r="H2432" s="215">
        <v>1.07</v>
      </c>
      <c r="I2432" s="214">
        <v>7.5</v>
      </c>
      <c r="J2432" s="213">
        <v>8.0299999999999994</v>
      </c>
    </row>
    <row r="2433" spans="1:10" ht="14.25" customHeight="1" x14ac:dyDescent="0.3">
      <c r="A2433" s="220" t="s">
        <v>342</v>
      </c>
      <c r="B2433" s="216" t="s">
        <v>341</v>
      </c>
      <c r="C2433" s="216" t="s">
        <v>463</v>
      </c>
      <c r="D2433" s="219" t="s">
        <v>462</v>
      </c>
      <c r="E2433" s="218"/>
      <c r="F2433" s="217"/>
      <c r="G2433" s="216" t="s">
        <v>338</v>
      </c>
      <c r="H2433" s="215">
        <v>9.4999999999999998E-3</v>
      </c>
      <c r="I2433" s="214">
        <v>21.76</v>
      </c>
      <c r="J2433" s="213">
        <v>0.21</v>
      </c>
    </row>
    <row r="2434" spans="1:10" ht="14.25" customHeight="1" x14ac:dyDescent="0.3">
      <c r="A2434" s="220" t="s">
        <v>342</v>
      </c>
      <c r="B2434" s="216" t="s">
        <v>341</v>
      </c>
      <c r="C2434" s="216" t="s">
        <v>461</v>
      </c>
      <c r="D2434" s="219" t="s">
        <v>460</v>
      </c>
      <c r="E2434" s="218"/>
      <c r="F2434" s="217"/>
      <c r="G2434" s="216" t="s">
        <v>338</v>
      </c>
      <c r="H2434" s="215">
        <v>5.8099999999999999E-2</v>
      </c>
      <c r="I2434" s="214">
        <v>27.05</v>
      </c>
      <c r="J2434" s="213">
        <v>1.57</v>
      </c>
    </row>
    <row r="2435" spans="1:10" ht="14.25" customHeight="1" x14ac:dyDescent="0.3">
      <c r="A2435" s="212" t="s">
        <v>337</v>
      </c>
      <c r="B2435" s="211"/>
      <c r="C2435" s="211"/>
      <c r="D2435" s="211"/>
      <c r="E2435" s="210"/>
      <c r="F2435" s="209">
        <v>0.57999999999999996</v>
      </c>
      <c r="G2435" s="212" t="s">
        <v>336</v>
      </c>
      <c r="H2435" s="211"/>
      <c r="I2435" s="210"/>
      <c r="J2435" s="209">
        <v>9.81</v>
      </c>
    </row>
    <row r="2436" spans="1:10" ht="14.25" customHeight="1" x14ac:dyDescent="0.3">
      <c r="A2436" s="212" t="s">
        <v>335</v>
      </c>
      <c r="B2436" s="211"/>
      <c r="C2436" s="211"/>
      <c r="D2436" s="211"/>
      <c r="E2436" s="210"/>
      <c r="F2436" s="209">
        <v>0.65</v>
      </c>
      <c r="G2436" s="212" t="s">
        <v>334</v>
      </c>
      <c r="H2436" s="211"/>
      <c r="I2436" s="210"/>
      <c r="J2436" s="209">
        <v>2.2000000000000002</v>
      </c>
    </row>
    <row r="2437" spans="1:10" ht="14.25" customHeight="1" x14ac:dyDescent="0.3">
      <c r="A2437" s="212" t="s">
        <v>333</v>
      </c>
      <c r="B2437" s="211"/>
      <c r="C2437" s="211"/>
      <c r="D2437" s="211"/>
      <c r="E2437" s="210"/>
      <c r="F2437" s="209">
        <v>1.78</v>
      </c>
      <c r="G2437" s="212" t="s">
        <v>332</v>
      </c>
      <c r="H2437" s="211"/>
      <c r="I2437" s="210"/>
      <c r="J2437" s="209">
        <v>12.01</v>
      </c>
    </row>
    <row r="2438" spans="1:10" ht="22.8" customHeight="1" x14ac:dyDescent="0.3">
      <c r="A2438" s="232" t="s">
        <v>342</v>
      </c>
      <c r="B2438" s="228" t="s">
        <v>341</v>
      </c>
      <c r="C2438" s="228" t="s">
        <v>709</v>
      </c>
      <c r="D2438" s="231" t="s">
        <v>708</v>
      </c>
      <c r="E2438" s="230"/>
      <c r="F2438" s="230"/>
      <c r="G2438" s="230"/>
      <c r="H2438" s="230"/>
      <c r="I2438" s="229"/>
      <c r="J2438" s="228" t="s">
        <v>217</v>
      </c>
    </row>
    <row r="2439" spans="1:10" ht="14.25" customHeight="1" x14ac:dyDescent="0.3">
      <c r="A2439" s="224" t="s">
        <v>54</v>
      </c>
      <c r="B2439" s="224" t="s">
        <v>55</v>
      </c>
      <c r="C2439" s="224" t="s">
        <v>9</v>
      </c>
      <c r="D2439" s="227" t="s">
        <v>10</v>
      </c>
      <c r="E2439" s="226"/>
      <c r="F2439" s="225"/>
      <c r="G2439" s="224" t="s">
        <v>353</v>
      </c>
      <c r="H2439" s="224" t="s">
        <v>352</v>
      </c>
      <c r="I2439" s="223" t="s">
        <v>351</v>
      </c>
      <c r="J2439" s="222" t="s">
        <v>56</v>
      </c>
    </row>
    <row r="2440" spans="1:10" ht="14.25" customHeight="1" x14ac:dyDescent="0.3">
      <c r="A2440" s="216" t="s">
        <v>346</v>
      </c>
      <c r="B2440" s="216" t="s">
        <v>341</v>
      </c>
      <c r="C2440" s="216" t="s">
        <v>350</v>
      </c>
      <c r="D2440" s="219" t="s">
        <v>349</v>
      </c>
      <c r="E2440" s="218"/>
      <c r="F2440" s="217"/>
      <c r="G2440" s="216" t="s">
        <v>217</v>
      </c>
      <c r="H2440" s="215">
        <v>0.75029999999999997</v>
      </c>
      <c r="I2440" s="214">
        <v>90</v>
      </c>
      <c r="J2440" s="213">
        <v>67.53</v>
      </c>
    </row>
    <row r="2441" spans="1:10" ht="14.25" customHeight="1" x14ac:dyDescent="0.3">
      <c r="A2441" s="216" t="s">
        <v>346</v>
      </c>
      <c r="B2441" s="216" t="s">
        <v>341</v>
      </c>
      <c r="C2441" s="216" t="s">
        <v>345</v>
      </c>
      <c r="D2441" s="219" t="s">
        <v>344</v>
      </c>
      <c r="E2441" s="218"/>
      <c r="F2441" s="217"/>
      <c r="G2441" s="216" t="s">
        <v>343</v>
      </c>
      <c r="H2441" s="221">
        <v>332.96550000000002</v>
      </c>
      <c r="I2441" s="214">
        <v>1.1000000000000001</v>
      </c>
      <c r="J2441" s="213">
        <v>366.26</v>
      </c>
    </row>
    <row r="2442" spans="1:10" ht="22.8" customHeight="1" x14ac:dyDescent="0.3">
      <c r="A2442" s="216" t="s">
        <v>346</v>
      </c>
      <c r="B2442" s="216" t="s">
        <v>341</v>
      </c>
      <c r="C2442" s="216" t="s">
        <v>707</v>
      </c>
      <c r="D2442" s="219" t="s">
        <v>706</v>
      </c>
      <c r="E2442" s="218"/>
      <c r="F2442" s="217"/>
      <c r="G2442" s="216" t="s">
        <v>217</v>
      </c>
      <c r="H2442" s="215">
        <v>0.59599999999999997</v>
      </c>
      <c r="I2442" s="214">
        <v>719.41</v>
      </c>
      <c r="J2442" s="213">
        <v>428.77</v>
      </c>
    </row>
    <row r="2443" spans="1:10" ht="14.25" customHeight="1" x14ac:dyDescent="0.3">
      <c r="A2443" s="220" t="s">
        <v>342</v>
      </c>
      <c r="B2443" s="216" t="s">
        <v>341</v>
      </c>
      <c r="C2443" s="216" t="s">
        <v>340</v>
      </c>
      <c r="D2443" s="219" t="s">
        <v>339</v>
      </c>
      <c r="E2443" s="218"/>
      <c r="F2443" s="217"/>
      <c r="G2443" s="216" t="s">
        <v>338</v>
      </c>
      <c r="H2443" s="215">
        <v>2.6124999999999998</v>
      </c>
      <c r="I2443" s="214">
        <v>21.79</v>
      </c>
      <c r="J2443" s="213">
        <v>56.93</v>
      </c>
    </row>
    <row r="2444" spans="1:10" ht="22.8" customHeight="1" x14ac:dyDescent="0.3">
      <c r="A2444" s="220" t="s">
        <v>342</v>
      </c>
      <c r="B2444" s="216" t="s">
        <v>341</v>
      </c>
      <c r="C2444" s="216" t="s">
        <v>453</v>
      </c>
      <c r="D2444" s="219" t="s">
        <v>452</v>
      </c>
      <c r="E2444" s="218"/>
      <c r="F2444" s="217"/>
      <c r="G2444" s="216" t="s">
        <v>338</v>
      </c>
      <c r="H2444" s="215">
        <v>1.6541999999999999</v>
      </c>
      <c r="I2444" s="214">
        <v>21.04</v>
      </c>
      <c r="J2444" s="213">
        <v>34.799999999999997</v>
      </c>
    </row>
    <row r="2445" spans="1:10" ht="22.8" customHeight="1" x14ac:dyDescent="0.3">
      <c r="A2445" s="220" t="s">
        <v>342</v>
      </c>
      <c r="B2445" s="216" t="s">
        <v>341</v>
      </c>
      <c r="C2445" s="216" t="s">
        <v>705</v>
      </c>
      <c r="D2445" s="219" t="s">
        <v>704</v>
      </c>
      <c r="E2445" s="218"/>
      <c r="F2445" s="217"/>
      <c r="G2445" s="216" t="s">
        <v>442</v>
      </c>
      <c r="H2445" s="215">
        <v>0.85140000000000005</v>
      </c>
      <c r="I2445" s="214">
        <v>2.36</v>
      </c>
      <c r="J2445" s="213">
        <v>2.0099999999999998</v>
      </c>
    </row>
    <row r="2446" spans="1:10" ht="22.8" customHeight="1" x14ac:dyDescent="0.3">
      <c r="A2446" s="220" t="s">
        <v>342</v>
      </c>
      <c r="B2446" s="216" t="s">
        <v>341</v>
      </c>
      <c r="C2446" s="216" t="s">
        <v>703</v>
      </c>
      <c r="D2446" s="219" t="s">
        <v>702</v>
      </c>
      <c r="E2446" s="218"/>
      <c r="F2446" s="217"/>
      <c r="G2446" s="216" t="s">
        <v>439</v>
      </c>
      <c r="H2446" s="215">
        <v>0.80279999999999996</v>
      </c>
      <c r="I2446" s="214">
        <v>0.47</v>
      </c>
      <c r="J2446" s="213">
        <v>0.38</v>
      </c>
    </row>
    <row r="2447" spans="1:10" ht="14.25" customHeight="1" x14ac:dyDescent="0.3">
      <c r="A2447" s="212" t="s">
        <v>337</v>
      </c>
      <c r="B2447" s="211"/>
      <c r="C2447" s="211"/>
      <c r="D2447" s="211"/>
      <c r="E2447" s="210"/>
      <c r="F2447" s="209">
        <v>27.96</v>
      </c>
      <c r="G2447" s="212" t="s">
        <v>336</v>
      </c>
      <c r="H2447" s="211"/>
      <c r="I2447" s="210"/>
      <c r="J2447" s="209">
        <v>956.68</v>
      </c>
    </row>
    <row r="2448" spans="1:10" ht="14.25" customHeight="1" x14ac:dyDescent="0.3">
      <c r="A2448" s="212" t="s">
        <v>335</v>
      </c>
      <c r="B2448" s="211"/>
      <c r="C2448" s="211"/>
      <c r="D2448" s="211"/>
      <c r="E2448" s="210"/>
      <c r="F2448" s="209">
        <v>31.21</v>
      </c>
      <c r="G2448" s="212" t="s">
        <v>334</v>
      </c>
      <c r="H2448" s="211"/>
      <c r="I2448" s="210"/>
      <c r="J2448" s="209">
        <v>214.97</v>
      </c>
    </row>
    <row r="2449" spans="1:10" ht="14.25" customHeight="1" x14ac:dyDescent="0.3">
      <c r="A2449" s="212" t="s">
        <v>333</v>
      </c>
      <c r="B2449" s="211"/>
      <c r="C2449" s="211"/>
      <c r="D2449" s="211"/>
      <c r="E2449" s="210"/>
      <c r="F2449" s="209">
        <v>91.73</v>
      </c>
      <c r="G2449" s="212" t="s">
        <v>332</v>
      </c>
      <c r="H2449" s="211"/>
      <c r="I2449" s="210"/>
      <c r="J2449" s="209">
        <v>1171.6500000000001</v>
      </c>
    </row>
    <row r="2450" spans="1:10" ht="14.25" customHeight="1" x14ac:dyDescent="0.3">
      <c r="A2450" s="232" t="s">
        <v>342</v>
      </c>
      <c r="B2450" s="228" t="s">
        <v>341</v>
      </c>
      <c r="C2450" s="228" t="s">
        <v>701</v>
      </c>
      <c r="D2450" s="231" t="s">
        <v>700</v>
      </c>
      <c r="E2450" s="230"/>
      <c r="F2450" s="230"/>
      <c r="G2450" s="230"/>
      <c r="H2450" s="230"/>
      <c r="I2450" s="229"/>
      <c r="J2450" s="228" t="s">
        <v>218</v>
      </c>
    </row>
    <row r="2451" spans="1:10" ht="14.25" customHeight="1" x14ac:dyDescent="0.3">
      <c r="A2451" s="224" t="s">
        <v>54</v>
      </c>
      <c r="B2451" s="224" t="s">
        <v>55</v>
      </c>
      <c r="C2451" s="224" t="s">
        <v>9</v>
      </c>
      <c r="D2451" s="227" t="s">
        <v>10</v>
      </c>
      <c r="E2451" s="226"/>
      <c r="F2451" s="225"/>
      <c r="G2451" s="224" t="s">
        <v>353</v>
      </c>
      <c r="H2451" s="224" t="s">
        <v>352</v>
      </c>
      <c r="I2451" s="223" t="s">
        <v>351</v>
      </c>
      <c r="J2451" s="222" t="s">
        <v>56</v>
      </c>
    </row>
    <row r="2452" spans="1:10" ht="14.25" customHeight="1" x14ac:dyDescent="0.3">
      <c r="A2452" s="220" t="s">
        <v>342</v>
      </c>
      <c r="B2452" s="216" t="s">
        <v>341</v>
      </c>
      <c r="C2452" s="216" t="s">
        <v>445</v>
      </c>
      <c r="D2452" s="219" t="s">
        <v>370</v>
      </c>
      <c r="E2452" s="218"/>
      <c r="F2452" s="217"/>
      <c r="G2452" s="216" t="s">
        <v>338</v>
      </c>
      <c r="H2452" s="215">
        <v>0.25414999999999999</v>
      </c>
      <c r="I2452" s="214">
        <v>27.26</v>
      </c>
      <c r="J2452" s="213">
        <v>6.93</v>
      </c>
    </row>
    <row r="2453" spans="1:10" ht="14.25" customHeight="1" x14ac:dyDescent="0.3">
      <c r="A2453" s="220" t="s">
        <v>342</v>
      </c>
      <c r="B2453" s="216" t="s">
        <v>341</v>
      </c>
      <c r="C2453" s="216" t="s">
        <v>340</v>
      </c>
      <c r="D2453" s="219" t="s">
        <v>339</v>
      </c>
      <c r="E2453" s="218"/>
      <c r="F2453" s="217"/>
      <c r="G2453" s="216" t="s">
        <v>338</v>
      </c>
      <c r="H2453" s="215">
        <v>9.1899999999999996E-2</v>
      </c>
      <c r="I2453" s="214">
        <v>21.79</v>
      </c>
      <c r="J2453" s="213">
        <v>2</v>
      </c>
    </row>
    <row r="2454" spans="1:10" ht="22.8" customHeight="1" x14ac:dyDescent="0.3">
      <c r="A2454" s="220" t="s">
        <v>342</v>
      </c>
      <c r="B2454" s="216" t="s">
        <v>341</v>
      </c>
      <c r="C2454" s="216" t="s">
        <v>699</v>
      </c>
      <c r="D2454" s="219" t="s">
        <v>698</v>
      </c>
      <c r="E2454" s="218"/>
      <c r="F2454" s="217"/>
      <c r="G2454" s="216" t="s">
        <v>217</v>
      </c>
      <c r="H2454" s="215">
        <v>6.9000000000000006E-2</v>
      </c>
      <c r="I2454" s="214">
        <v>516.76</v>
      </c>
      <c r="J2454" s="213">
        <v>35.659999999999997</v>
      </c>
    </row>
    <row r="2455" spans="1:10" ht="14.25" customHeight="1" x14ac:dyDescent="0.3">
      <c r="A2455" s="212" t="s">
        <v>337</v>
      </c>
      <c r="B2455" s="211"/>
      <c r="C2455" s="211"/>
      <c r="D2455" s="211"/>
      <c r="E2455" s="210"/>
      <c r="F2455" s="209">
        <v>4.41</v>
      </c>
      <c r="G2455" s="212" t="s">
        <v>336</v>
      </c>
      <c r="H2455" s="211"/>
      <c r="I2455" s="210"/>
      <c r="J2455" s="209">
        <v>44.59</v>
      </c>
    </row>
    <row r="2456" spans="1:10" ht="14.25" customHeight="1" x14ac:dyDescent="0.3">
      <c r="A2456" s="212" t="s">
        <v>335</v>
      </c>
      <c r="B2456" s="211"/>
      <c r="C2456" s="211"/>
      <c r="D2456" s="211"/>
      <c r="E2456" s="210"/>
      <c r="F2456" s="209">
        <v>4.93</v>
      </c>
      <c r="G2456" s="212" t="s">
        <v>334</v>
      </c>
      <c r="H2456" s="211"/>
      <c r="I2456" s="210"/>
      <c r="J2456" s="209">
        <v>10.02</v>
      </c>
    </row>
    <row r="2457" spans="1:10" ht="14.25" customHeight="1" x14ac:dyDescent="0.3">
      <c r="A2457" s="212" t="s">
        <v>333</v>
      </c>
      <c r="B2457" s="211"/>
      <c r="C2457" s="211"/>
      <c r="D2457" s="211"/>
      <c r="E2457" s="210"/>
      <c r="F2457" s="209">
        <v>14.03</v>
      </c>
      <c r="G2457" s="212" t="s">
        <v>332</v>
      </c>
      <c r="H2457" s="211"/>
      <c r="I2457" s="210"/>
      <c r="J2457" s="209">
        <v>54.61</v>
      </c>
    </row>
    <row r="2458" spans="1:10" ht="14.25" customHeight="1" x14ac:dyDescent="0.3">
      <c r="A2458" s="232" t="s">
        <v>342</v>
      </c>
      <c r="B2458" s="228" t="s">
        <v>357</v>
      </c>
      <c r="C2458" s="228" t="s">
        <v>697</v>
      </c>
      <c r="D2458" s="231" t="s">
        <v>696</v>
      </c>
      <c r="E2458" s="230"/>
      <c r="F2458" s="230"/>
      <c r="G2458" s="230"/>
      <c r="H2458" s="230"/>
      <c r="I2458" s="229"/>
      <c r="J2458" s="228" t="s">
        <v>217</v>
      </c>
    </row>
    <row r="2459" spans="1:10" ht="14.25" customHeight="1" x14ac:dyDescent="0.3">
      <c r="A2459" s="224" t="s">
        <v>54</v>
      </c>
      <c r="B2459" s="224" t="s">
        <v>55</v>
      </c>
      <c r="C2459" s="224" t="s">
        <v>9</v>
      </c>
      <c r="D2459" s="227" t="s">
        <v>10</v>
      </c>
      <c r="E2459" s="226"/>
      <c r="F2459" s="225"/>
      <c r="G2459" s="224" t="s">
        <v>353</v>
      </c>
      <c r="H2459" s="224" t="s">
        <v>352</v>
      </c>
      <c r="I2459" s="223" t="s">
        <v>351</v>
      </c>
      <c r="J2459" s="222" t="s">
        <v>56</v>
      </c>
    </row>
    <row r="2460" spans="1:10" ht="14.25" customHeight="1" x14ac:dyDescent="0.3">
      <c r="A2460" s="220" t="s">
        <v>342</v>
      </c>
      <c r="B2460" s="216" t="s">
        <v>357</v>
      </c>
      <c r="C2460" s="216" t="s">
        <v>525</v>
      </c>
      <c r="D2460" s="219" t="s">
        <v>524</v>
      </c>
      <c r="E2460" s="218"/>
      <c r="F2460" s="217"/>
      <c r="G2460" s="216" t="s">
        <v>343</v>
      </c>
      <c r="H2460" s="215">
        <v>80</v>
      </c>
      <c r="I2460" s="214">
        <v>13.41</v>
      </c>
      <c r="J2460" s="213">
        <v>1072.8</v>
      </c>
    </row>
    <row r="2461" spans="1:10" ht="14.25" customHeight="1" x14ac:dyDescent="0.3">
      <c r="A2461" s="220" t="s">
        <v>342</v>
      </c>
      <c r="B2461" s="216" t="s">
        <v>357</v>
      </c>
      <c r="C2461" s="216" t="s">
        <v>695</v>
      </c>
      <c r="D2461" s="219" t="s">
        <v>694</v>
      </c>
      <c r="E2461" s="218"/>
      <c r="F2461" s="217"/>
      <c r="G2461" s="216" t="s">
        <v>217</v>
      </c>
      <c r="H2461" s="215">
        <v>1</v>
      </c>
      <c r="I2461" s="214">
        <v>897.2</v>
      </c>
      <c r="J2461" s="213">
        <v>897.2</v>
      </c>
    </row>
    <row r="2462" spans="1:10" ht="14.25" customHeight="1" x14ac:dyDescent="0.3">
      <c r="A2462" s="220" t="s">
        <v>342</v>
      </c>
      <c r="B2462" s="216" t="s">
        <v>357</v>
      </c>
      <c r="C2462" s="216" t="s">
        <v>521</v>
      </c>
      <c r="D2462" s="219" t="s">
        <v>520</v>
      </c>
      <c r="E2462" s="218"/>
      <c r="F2462" s="217"/>
      <c r="G2462" s="216" t="s">
        <v>218</v>
      </c>
      <c r="H2462" s="215">
        <v>12</v>
      </c>
      <c r="I2462" s="214">
        <v>147.85</v>
      </c>
      <c r="J2462" s="213">
        <v>1774.2</v>
      </c>
    </row>
    <row r="2463" spans="1:10" ht="14.25" customHeight="1" x14ac:dyDescent="0.3">
      <c r="A2463" s="212" t="s">
        <v>337</v>
      </c>
      <c r="B2463" s="211"/>
      <c r="C2463" s="211"/>
      <c r="D2463" s="211"/>
      <c r="E2463" s="210"/>
      <c r="F2463" s="209">
        <v>532.69000000000005</v>
      </c>
      <c r="G2463" s="212" t="s">
        <v>336</v>
      </c>
      <c r="H2463" s="211"/>
      <c r="I2463" s="210"/>
      <c r="J2463" s="209">
        <v>3744.2</v>
      </c>
    </row>
    <row r="2464" spans="1:10" ht="14.25" customHeight="1" x14ac:dyDescent="0.3">
      <c r="A2464" s="212" t="s">
        <v>335</v>
      </c>
      <c r="B2464" s="211"/>
      <c r="C2464" s="211"/>
      <c r="D2464" s="211"/>
      <c r="E2464" s="210"/>
      <c r="F2464" s="209">
        <v>596.11</v>
      </c>
      <c r="G2464" s="212" t="s">
        <v>334</v>
      </c>
      <c r="H2464" s="211"/>
      <c r="I2464" s="210"/>
      <c r="J2464" s="209">
        <v>841.32</v>
      </c>
    </row>
    <row r="2465" spans="1:10" ht="14.25" customHeight="1" x14ac:dyDescent="0.3">
      <c r="A2465" s="212" t="s">
        <v>333</v>
      </c>
      <c r="B2465" s="211"/>
      <c r="C2465" s="211"/>
      <c r="D2465" s="211"/>
      <c r="E2465" s="210"/>
      <c r="F2465" s="209">
        <v>1684.31</v>
      </c>
      <c r="G2465" s="212" t="s">
        <v>332</v>
      </c>
      <c r="H2465" s="211"/>
      <c r="I2465" s="210"/>
      <c r="J2465" s="209">
        <v>4585.5200000000004</v>
      </c>
    </row>
    <row r="2466" spans="1:10" ht="14.25" customHeight="1" x14ac:dyDescent="0.3">
      <c r="A2466" s="232" t="s">
        <v>342</v>
      </c>
      <c r="B2466" s="228" t="s">
        <v>357</v>
      </c>
      <c r="C2466" s="228" t="s">
        <v>695</v>
      </c>
      <c r="D2466" s="231" t="s">
        <v>694</v>
      </c>
      <c r="E2466" s="230"/>
      <c r="F2466" s="230"/>
      <c r="G2466" s="230"/>
      <c r="H2466" s="230"/>
      <c r="I2466" s="229"/>
      <c r="J2466" s="228" t="s">
        <v>217</v>
      </c>
    </row>
    <row r="2467" spans="1:10" ht="14.25" customHeight="1" x14ac:dyDescent="0.3">
      <c r="A2467" s="224" t="s">
        <v>54</v>
      </c>
      <c r="B2467" s="224" t="s">
        <v>55</v>
      </c>
      <c r="C2467" s="224" t="s">
        <v>9</v>
      </c>
      <c r="D2467" s="227" t="s">
        <v>10</v>
      </c>
      <c r="E2467" s="226"/>
      <c r="F2467" s="225"/>
      <c r="G2467" s="224" t="s">
        <v>353</v>
      </c>
      <c r="H2467" s="224" t="s">
        <v>352</v>
      </c>
      <c r="I2467" s="223" t="s">
        <v>351</v>
      </c>
      <c r="J2467" s="222" t="s">
        <v>56</v>
      </c>
    </row>
    <row r="2468" spans="1:10" ht="14.25" customHeight="1" x14ac:dyDescent="0.3">
      <c r="A2468" s="216" t="s">
        <v>346</v>
      </c>
      <c r="B2468" s="216" t="s">
        <v>357</v>
      </c>
      <c r="C2468" s="216" t="s">
        <v>367</v>
      </c>
      <c r="D2468" s="219" t="s">
        <v>366</v>
      </c>
      <c r="E2468" s="218"/>
      <c r="F2468" s="217"/>
      <c r="G2468" s="216" t="s">
        <v>217</v>
      </c>
      <c r="H2468" s="215">
        <v>0.83</v>
      </c>
      <c r="I2468" s="214">
        <v>91.17</v>
      </c>
      <c r="J2468" s="213">
        <v>75.67</v>
      </c>
    </row>
    <row r="2469" spans="1:10" ht="14.25" customHeight="1" x14ac:dyDescent="0.3">
      <c r="A2469" s="216" t="s">
        <v>346</v>
      </c>
      <c r="B2469" s="216" t="s">
        <v>357</v>
      </c>
      <c r="C2469" s="216" t="s">
        <v>365</v>
      </c>
      <c r="D2469" s="219" t="s">
        <v>364</v>
      </c>
      <c r="E2469" s="218"/>
      <c r="F2469" s="217"/>
      <c r="G2469" s="216" t="s">
        <v>363</v>
      </c>
      <c r="H2469" s="215">
        <v>7.34</v>
      </c>
      <c r="I2469" s="214">
        <v>45.75</v>
      </c>
      <c r="J2469" s="213">
        <v>335.8</v>
      </c>
    </row>
    <row r="2470" spans="1:10" ht="14.25" customHeight="1" x14ac:dyDescent="0.3">
      <c r="A2470" s="216" t="s">
        <v>346</v>
      </c>
      <c r="B2470" s="216" t="s">
        <v>357</v>
      </c>
      <c r="C2470" s="216" t="s">
        <v>401</v>
      </c>
      <c r="D2470" s="219" t="s">
        <v>400</v>
      </c>
      <c r="E2470" s="218"/>
      <c r="F2470" s="217"/>
      <c r="G2470" s="216" t="s">
        <v>217</v>
      </c>
      <c r="H2470" s="215">
        <v>0.84</v>
      </c>
      <c r="I2470" s="214">
        <v>240</v>
      </c>
      <c r="J2470" s="213">
        <v>201.6</v>
      </c>
    </row>
    <row r="2471" spans="1:10" ht="14.25" customHeight="1" x14ac:dyDescent="0.3">
      <c r="A2471" s="216" t="s">
        <v>362</v>
      </c>
      <c r="B2471" s="216" t="s">
        <v>357</v>
      </c>
      <c r="C2471" s="216" t="s">
        <v>361</v>
      </c>
      <c r="D2471" s="219" t="s">
        <v>360</v>
      </c>
      <c r="E2471" s="218"/>
      <c r="F2471" s="217"/>
      <c r="G2471" s="216" t="s">
        <v>338</v>
      </c>
      <c r="H2471" s="215">
        <v>0.39</v>
      </c>
      <c r="I2471" s="214">
        <v>2.73</v>
      </c>
      <c r="J2471" s="213">
        <v>1.06</v>
      </c>
    </row>
    <row r="2472" spans="1:10" ht="14.25" customHeight="1" x14ac:dyDescent="0.3">
      <c r="A2472" s="216" t="s">
        <v>362</v>
      </c>
      <c r="B2472" s="216" t="s">
        <v>357</v>
      </c>
      <c r="C2472" s="216" t="s">
        <v>675</v>
      </c>
      <c r="D2472" s="219" t="s">
        <v>674</v>
      </c>
      <c r="E2472" s="218"/>
      <c r="F2472" s="217"/>
      <c r="G2472" s="216" t="s">
        <v>338</v>
      </c>
      <c r="H2472" s="215">
        <v>0.65</v>
      </c>
      <c r="I2472" s="214">
        <v>2.27</v>
      </c>
      <c r="J2472" s="213">
        <v>1.48</v>
      </c>
    </row>
    <row r="2473" spans="1:10" ht="14.25" customHeight="1" x14ac:dyDescent="0.3">
      <c r="A2473" s="220" t="s">
        <v>342</v>
      </c>
      <c r="B2473" s="216" t="s">
        <v>357</v>
      </c>
      <c r="C2473" s="216" t="s">
        <v>359</v>
      </c>
      <c r="D2473" s="219" t="s">
        <v>358</v>
      </c>
      <c r="E2473" s="218"/>
      <c r="F2473" s="217"/>
      <c r="G2473" s="216" t="s">
        <v>338</v>
      </c>
      <c r="H2473" s="215">
        <v>0.39</v>
      </c>
      <c r="I2473" s="214">
        <v>21.02</v>
      </c>
      <c r="J2473" s="213">
        <v>8.1999999999999993</v>
      </c>
    </row>
    <row r="2474" spans="1:10" ht="14.25" customHeight="1" x14ac:dyDescent="0.3">
      <c r="A2474" s="220" t="s">
        <v>342</v>
      </c>
      <c r="B2474" s="216" t="s">
        <v>357</v>
      </c>
      <c r="C2474" s="216" t="s">
        <v>371</v>
      </c>
      <c r="D2474" s="219" t="s">
        <v>370</v>
      </c>
      <c r="E2474" s="218"/>
      <c r="F2474" s="217"/>
      <c r="G2474" s="216" t="s">
        <v>338</v>
      </c>
      <c r="H2474" s="215">
        <v>1.65</v>
      </c>
      <c r="I2474" s="214">
        <v>27.22</v>
      </c>
      <c r="J2474" s="213">
        <v>44.91</v>
      </c>
    </row>
    <row r="2475" spans="1:10" ht="14.25" customHeight="1" x14ac:dyDescent="0.3">
      <c r="A2475" s="220" t="s">
        <v>342</v>
      </c>
      <c r="B2475" s="216" t="s">
        <v>357</v>
      </c>
      <c r="C2475" s="216" t="s">
        <v>356</v>
      </c>
      <c r="D2475" s="219" t="s">
        <v>339</v>
      </c>
      <c r="E2475" s="218"/>
      <c r="F2475" s="217"/>
      <c r="G2475" s="216" t="s">
        <v>338</v>
      </c>
      <c r="H2475" s="215">
        <v>10.5</v>
      </c>
      <c r="I2475" s="214">
        <v>21.76</v>
      </c>
      <c r="J2475" s="213">
        <v>228.48</v>
      </c>
    </row>
    <row r="2476" spans="1:10" ht="14.25" customHeight="1" x14ac:dyDescent="0.3">
      <c r="A2476" s="212" t="s">
        <v>337</v>
      </c>
      <c r="B2476" s="211"/>
      <c r="C2476" s="211"/>
      <c r="D2476" s="211"/>
      <c r="E2476" s="210"/>
      <c r="F2476" s="209">
        <v>85.17</v>
      </c>
      <c r="G2476" s="212" t="s">
        <v>336</v>
      </c>
      <c r="H2476" s="211"/>
      <c r="I2476" s="210"/>
      <c r="J2476" s="209">
        <v>897.2</v>
      </c>
    </row>
    <row r="2477" spans="1:10" ht="14.25" customHeight="1" x14ac:dyDescent="0.3">
      <c r="A2477" s="212" t="s">
        <v>335</v>
      </c>
      <c r="B2477" s="211"/>
      <c r="C2477" s="211"/>
      <c r="D2477" s="211"/>
      <c r="E2477" s="210"/>
      <c r="F2477" s="209">
        <v>95.07</v>
      </c>
      <c r="G2477" s="212" t="s">
        <v>334</v>
      </c>
      <c r="H2477" s="211"/>
      <c r="I2477" s="210"/>
      <c r="J2477" s="209">
        <v>201.6</v>
      </c>
    </row>
    <row r="2478" spans="1:10" ht="14.25" customHeight="1" x14ac:dyDescent="0.3">
      <c r="A2478" s="212" t="s">
        <v>333</v>
      </c>
      <c r="B2478" s="211"/>
      <c r="C2478" s="211"/>
      <c r="D2478" s="211"/>
      <c r="E2478" s="210"/>
      <c r="F2478" s="209">
        <v>281.58999999999997</v>
      </c>
      <c r="G2478" s="212" t="s">
        <v>332</v>
      </c>
      <c r="H2478" s="211"/>
      <c r="I2478" s="210"/>
      <c r="J2478" s="209">
        <v>1098.8</v>
      </c>
    </row>
    <row r="2479" spans="1:10" ht="14.25" customHeight="1" x14ac:dyDescent="0.3">
      <c r="A2479" s="232" t="s">
        <v>342</v>
      </c>
      <c r="B2479" s="228" t="s">
        <v>341</v>
      </c>
      <c r="C2479" s="228" t="s">
        <v>693</v>
      </c>
      <c r="D2479" s="231" t="s">
        <v>692</v>
      </c>
      <c r="E2479" s="230"/>
      <c r="F2479" s="230"/>
      <c r="G2479" s="230"/>
      <c r="H2479" s="230"/>
      <c r="I2479" s="229"/>
      <c r="J2479" s="228" t="s">
        <v>218</v>
      </c>
    </row>
    <row r="2480" spans="1:10" ht="14.25" customHeight="1" x14ac:dyDescent="0.3">
      <c r="A2480" s="224" t="s">
        <v>54</v>
      </c>
      <c r="B2480" s="224" t="s">
        <v>55</v>
      </c>
      <c r="C2480" s="224" t="s">
        <v>9</v>
      </c>
      <c r="D2480" s="227" t="s">
        <v>10</v>
      </c>
      <c r="E2480" s="226"/>
      <c r="F2480" s="225"/>
      <c r="G2480" s="224" t="s">
        <v>353</v>
      </c>
      <c r="H2480" s="224" t="s">
        <v>352</v>
      </c>
      <c r="I2480" s="223" t="s">
        <v>351</v>
      </c>
      <c r="J2480" s="222" t="s">
        <v>56</v>
      </c>
    </row>
    <row r="2481" spans="1:10" ht="32.700000000000003" customHeight="1" x14ac:dyDescent="0.3">
      <c r="A2481" s="216" t="s">
        <v>346</v>
      </c>
      <c r="B2481" s="216" t="s">
        <v>341</v>
      </c>
      <c r="C2481" s="216" t="s">
        <v>691</v>
      </c>
      <c r="D2481" s="219" t="s">
        <v>690</v>
      </c>
      <c r="E2481" s="218"/>
      <c r="F2481" s="217"/>
      <c r="G2481" s="216" t="s">
        <v>343</v>
      </c>
      <c r="H2481" s="215">
        <v>1.5</v>
      </c>
      <c r="I2481" s="214">
        <v>19.86</v>
      </c>
      <c r="J2481" s="213">
        <v>29.79</v>
      </c>
    </row>
    <row r="2482" spans="1:10" ht="14.25" customHeight="1" x14ac:dyDescent="0.3">
      <c r="A2482" s="220" t="s">
        <v>342</v>
      </c>
      <c r="B2482" s="216" t="s">
        <v>341</v>
      </c>
      <c r="C2482" s="216" t="s">
        <v>689</v>
      </c>
      <c r="D2482" s="219" t="s">
        <v>688</v>
      </c>
      <c r="E2482" s="218"/>
      <c r="F2482" s="217"/>
      <c r="G2482" s="216" t="s">
        <v>338</v>
      </c>
      <c r="H2482" s="215">
        <v>9.69E-2</v>
      </c>
      <c r="I2482" s="214">
        <v>22.16</v>
      </c>
      <c r="J2482" s="213">
        <v>2.15</v>
      </c>
    </row>
    <row r="2483" spans="1:10" ht="14.25" customHeight="1" x14ac:dyDescent="0.3">
      <c r="A2483" s="220" t="s">
        <v>342</v>
      </c>
      <c r="B2483" s="216" t="s">
        <v>341</v>
      </c>
      <c r="C2483" s="216" t="s">
        <v>686</v>
      </c>
      <c r="D2483" s="219" t="s">
        <v>685</v>
      </c>
      <c r="E2483" s="218"/>
      <c r="F2483" s="217"/>
      <c r="G2483" s="216" t="s">
        <v>338</v>
      </c>
      <c r="H2483" s="215">
        <v>0.4299</v>
      </c>
      <c r="I2483" s="214">
        <v>22.44</v>
      </c>
      <c r="J2483" s="213">
        <v>9.65</v>
      </c>
    </row>
    <row r="2484" spans="1:10" ht="6.45" customHeight="1" x14ac:dyDescent="0.3"/>
    <row r="2485" spans="1:10" ht="11.25" customHeight="1" x14ac:dyDescent="0.3">
      <c r="A2485" s="208" t="s">
        <v>331</v>
      </c>
      <c r="B2485" s="208"/>
      <c r="C2485" s="208"/>
      <c r="D2485" s="208"/>
      <c r="E2485" s="208"/>
      <c r="F2485" s="208"/>
      <c r="G2485" s="208"/>
      <c r="H2485" s="208"/>
      <c r="I2485" s="208"/>
      <c r="J2485" s="208"/>
    </row>
    <row r="2486" spans="1:10" ht="11.25" customHeight="1" x14ac:dyDescent="0.3">
      <c r="A2486" s="208" t="s">
        <v>330</v>
      </c>
      <c r="B2486" s="208"/>
      <c r="C2486" s="208"/>
      <c r="D2486" s="208"/>
      <c r="E2486" s="208"/>
      <c r="F2486" s="208"/>
      <c r="G2486" s="208"/>
      <c r="H2486" s="208"/>
      <c r="I2486" s="208"/>
      <c r="J2486" s="208"/>
    </row>
    <row r="2487" spans="1:10" ht="11.25" customHeight="1" x14ac:dyDescent="0.3">
      <c r="A2487" s="208" t="s">
        <v>329</v>
      </c>
      <c r="B2487" s="208"/>
      <c r="C2487" s="208"/>
      <c r="D2487" s="208"/>
      <c r="E2487" s="208"/>
      <c r="F2487" s="208"/>
      <c r="G2487" s="208"/>
      <c r="H2487" s="208"/>
      <c r="I2487" s="208"/>
      <c r="J2487" s="208"/>
    </row>
    <row r="2488" spans="1:10" ht="70.95" customHeight="1" x14ac:dyDescent="0.3"/>
    <row r="2489" spans="1:10" ht="14.25" customHeight="1" x14ac:dyDescent="0.3">
      <c r="A2489" s="256" t="s">
        <v>395</v>
      </c>
      <c r="B2489" s="255"/>
      <c r="C2489" s="255"/>
      <c r="D2489" s="255"/>
      <c r="E2489" s="255"/>
      <c r="F2489" s="255"/>
      <c r="G2489" s="255"/>
      <c r="H2489" s="255"/>
      <c r="I2489" s="255"/>
      <c r="J2489" s="254"/>
    </row>
    <row r="2490" spans="1:10" ht="14.25" customHeight="1" x14ac:dyDescent="0.3">
      <c r="A2490" s="253" t="s">
        <v>394</v>
      </c>
      <c r="B2490" s="251" t="s">
        <v>57</v>
      </c>
      <c r="C2490" s="250"/>
      <c r="D2490" s="250"/>
      <c r="E2490" s="250"/>
      <c r="F2490" s="250"/>
      <c r="G2490" s="250"/>
      <c r="H2490" s="249"/>
      <c r="I2490" s="233" t="s">
        <v>393</v>
      </c>
      <c r="J2490" s="216" t="s">
        <v>687</v>
      </c>
    </row>
    <row r="2491" spans="1:10" ht="14.25" customHeight="1" x14ac:dyDescent="0.3">
      <c r="A2491" s="253" t="s">
        <v>61</v>
      </c>
      <c r="B2491" s="251" t="s">
        <v>65</v>
      </c>
      <c r="C2491" s="250"/>
      <c r="D2491" s="250"/>
      <c r="E2491" s="250"/>
      <c r="F2491" s="250"/>
      <c r="G2491" s="250"/>
      <c r="H2491" s="249"/>
      <c r="I2491" s="233" t="s">
        <v>391</v>
      </c>
      <c r="J2491" s="216" t="s">
        <v>390</v>
      </c>
    </row>
    <row r="2492" spans="1:10" ht="14.25" customHeight="1" x14ac:dyDescent="0.3">
      <c r="A2492" s="252" t="s">
        <v>389</v>
      </c>
      <c r="B2492" s="251" t="s">
        <v>209</v>
      </c>
      <c r="C2492" s="250"/>
      <c r="D2492" s="250"/>
      <c r="E2492" s="250"/>
      <c r="F2492" s="250"/>
      <c r="G2492" s="250"/>
      <c r="H2492" s="249"/>
      <c r="I2492" s="240" t="s">
        <v>388</v>
      </c>
      <c r="J2492" s="239"/>
    </row>
    <row r="2493" spans="1:10" ht="14.25" customHeight="1" x14ac:dyDescent="0.3">
      <c r="A2493" s="248" t="s">
        <v>387</v>
      </c>
      <c r="B2493" s="247" t="s">
        <v>386</v>
      </c>
      <c r="C2493" s="246"/>
      <c r="D2493" s="246"/>
      <c r="E2493" s="246"/>
      <c r="F2493" s="246"/>
      <c r="G2493" s="246"/>
      <c r="H2493" s="245"/>
      <c r="I2493" s="233" t="s">
        <v>385</v>
      </c>
      <c r="J2493" s="216" t="s">
        <v>384</v>
      </c>
    </row>
    <row r="2494" spans="1:10" ht="14.25" customHeight="1" x14ac:dyDescent="0.3">
      <c r="A2494" s="238"/>
      <c r="B2494" s="243"/>
      <c r="C2494" s="242"/>
      <c r="D2494" s="242"/>
      <c r="E2494" s="242"/>
      <c r="F2494" s="242"/>
      <c r="G2494" s="242"/>
      <c r="H2494" s="241"/>
      <c r="I2494" s="244" t="s">
        <v>383</v>
      </c>
      <c r="J2494" s="216" t="s">
        <v>382</v>
      </c>
    </row>
    <row r="2495" spans="1:10" ht="14.25" customHeight="1" x14ac:dyDescent="0.3">
      <c r="A2495" s="238"/>
      <c r="B2495" s="243"/>
      <c r="C2495" s="242"/>
      <c r="D2495" s="242"/>
      <c r="E2495" s="242"/>
      <c r="F2495" s="242"/>
      <c r="G2495" s="242"/>
      <c r="H2495" s="241"/>
      <c r="I2495" s="240" t="s">
        <v>7</v>
      </c>
      <c r="J2495" s="239"/>
    </row>
    <row r="2496" spans="1:10" ht="14.25" customHeight="1" x14ac:dyDescent="0.3">
      <c r="A2496" s="238"/>
      <c r="B2496" s="237"/>
      <c r="C2496" s="236"/>
      <c r="D2496" s="236"/>
      <c r="E2496" s="236"/>
      <c r="F2496" s="236"/>
      <c r="G2496" s="236"/>
      <c r="H2496" s="235"/>
      <c r="I2496" s="233" t="s">
        <v>381</v>
      </c>
      <c r="J2496" s="216" t="s">
        <v>380</v>
      </c>
    </row>
    <row r="2497" spans="1:10" ht="14.25" customHeight="1" x14ac:dyDescent="0.3">
      <c r="A2497" s="234"/>
      <c r="B2497" s="219" t="s">
        <v>378</v>
      </c>
      <c r="C2497" s="218"/>
      <c r="D2497" s="217"/>
      <c r="E2497" s="219" t="s">
        <v>320</v>
      </c>
      <c r="F2497" s="218"/>
      <c r="G2497" s="218"/>
      <c r="H2497" s="217"/>
      <c r="I2497" s="233" t="s">
        <v>379</v>
      </c>
      <c r="J2497" s="216" t="s">
        <v>378</v>
      </c>
    </row>
    <row r="2498" spans="1:10" ht="14.25" customHeight="1" x14ac:dyDescent="0.3">
      <c r="A2498" s="233" t="s">
        <v>377</v>
      </c>
      <c r="B2498" s="219" t="s">
        <v>376</v>
      </c>
      <c r="C2498" s="218"/>
      <c r="D2498" s="218"/>
      <c r="E2498" s="218"/>
      <c r="F2498" s="218"/>
      <c r="G2498" s="218"/>
      <c r="H2498" s="218"/>
      <c r="I2498" s="218"/>
      <c r="J2498" s="217"/>
    </row>
    <row r="2499" spans="1:10" ht="14.25" customHeight="1" x14ac:dyDescent="0.3">
      <c r="A2499" s="212" t="s">
        <v>337</v>
      </c>
      <c r="B2499" s="211"/>
      <c r="C2499" s="211"/>
      <c r="D2499" s="211"/>
      <c r="E2499" s="210"/>
      <c r="F2499" s="209">
        <v>3.53</v>
      </c>
      <c r="G2499" s="212" t="s">
        <v>336</v>
      </c>
      <c r="H2499" s="211"/>
      <c r="I2499" s="210"/>
      <c r="J2499" s="209">
        <v>41.59</v>
      </c>
    </row>
    <row r="2500" spans="1:10" ht="14.25" customHeight="1" x14ac:dyDescent="0.3">
      <c r="A2500" s="212" t="s">
        <v>335</v>
      </c>
      <c r="B2500" s="211"/>
      <c r="C2500" s="211"/>
      <c r="D2500" s="211"/>
      <c r="E2500" s="210"/>
      <c r="F2500" s="209">
        <v>3.95</v>
      </c>
      <c r="G2500" s="212" t="s">
        <v>334</v>
      </c>
      <c r="H2500" s="211"/>
      <c r="I2500" s="210"/>
      <c r="J2500" s="209">
        <v>9.35</v>
      </c>
    </row>
    <row r="2501" spans="1:10" ht="14.25" customHeight="1" x14ac:dyDescent="0.3">
      <c r="A2501" s="212" t="s">
        <v>333</v>
      </c>
      <c r="B2501" s="211"/>
      <c r="C2501" s="211"/>
      <c r="D2501" s="211"/>
      <c r="E2501" s="210"/>
      <c r="F2501" s="209">
        <v>11.8</v>
      </c>
      <c r="G2501" s="212" t="s">
        <v>332</v>
      </c>
      <c r="H2501" s="211"/>
      <c r="I2501" s="210"/>
      <c r="J2501" s="209">
        <v>50.94</v>
      </c>
    </row>
    <row r="2502" spans="1:10" ht="14.25" customHeight="1" x14ac:dyDescent="0.3">
      <c r="A2502" s="232" t="s">
        <v>342</v>
      </c>
      <c r="B2502" s="228" t="s">
        <v>341</v>
      </c>
      <c r="C2502" s="228" t="s">
        <v>686</v>
      </c>
      <c r="D2502" s="231" t="s">
        <v>685</v>
      </c>
      <c r="E2502" s="230"/>
      <c r="F2502" s="230"/>
      <c r="G2502" s="230"/>
      <c r="H2502" s="230"/>
      <c r="I2502" s="229"/>
      <c r="J2502" s="228" t="s">
        <v>338</v>
      </c>
    </row>
    <row r="2503" spans="1:10" ht="14.25" customHeight="1" x14ac:dyDescent="0.3">
      <c r="A2503" s="224" t="s">
        <v>54</v>
      </c>
      <c r="B2503" s="224" t="s">
        <v>55</v>
      </c>
      <c r="C2503" s="224" t="s">
        <v>9</v>
      </c>
      <c r="D2503" s="227" t="s">
        <v>10</v>
      </c>
      <c r="E2503" s="226"/>
      <c r="F2503" s="225"/>
      <c r="G2503" s="224" t="s">
        <v>353</v>
      </c>
      <c r="H2503" s="224" t="s">
        <v>352</v>
      </c>
      <c r="I2503" s="223" t="s">
        <v>351</v>
      </c>
      <c r="J2503" s="222" t="s">
        <v>56</v>
      </c>
    </row>
    <row r="2504" spans="1:10" ht="14.25" customHeight="1" x14ac:dyDescent="0.3">
      <c r="A2504" s="216" t="s">
        <v>412</v>
      </c>
      <c r="B2504" s="216" t="s">
        <v>341</v>
      </c>
      <c r="C2504" s="216" t="s">
        <v>679</v>
      </c>
      <c r="D2504" s="219" t="s">
        <v>678</v>
      </c>
      <c r="E2504" s="218"/>
      <c r="F2504" s="217"/>
      <c r="G2504" s="216" t="s">
        <v>338</v>
      </c>
      <c r="H2504" s="215">
        <v>1</v>
      </c>
      <c r="I2504" s="214">
        <v>14.18</v>
      </c>
      <c r="J2504" s="213">
        <v>14.18</v>
      </c>
    </row>
    <row r="2505" spans="1:10" ht="22.8" customHeight="1" x14ac:dyDescent="0.3">
      <c r="A2505" s="220" t="s">
        <v>342</v>
      </c>
      <c r="B2505" s="216" t="s">
        <v>341</v>
      </c>
      <c r="C2505" s="216" t="s">
        <v>681</v>
      </c>
      <c r="D2505" s="219" t="s">
        <v>680</v>
      </c>
      <c r="E2505" s="218"/>
      <c r="F2505" s="217"/>
      <c r="G2505" s="216" t="s">
        <v>338</v>
      </c>
      <c r="H2505" s="215">
        <v>1</v>
      </c>
      <c r="I2505" s="214">
        <v>0.35</v>
      </c>
      <c r="J2505" s="213">
        <v>0.35</v>
      </c>
    </row>
    <row r="2506" spans="1:10" ht="14.25" customHeight="1" x14ac:dyDescent="0.3">
      <c r="A2506" s="220" t="s">
        <v>342</v>
      </c>
      <c r="B2506" s="216" t="s">
        <v>341</v>
      </c>
      <c r="C2506" s="216" t="s">
        <v>684</v>
      </c>
      <c r="D2506" s="219" t="s">
        <v>538</v>
      </c>
      <c r="E2506" s="218"/>
      <c r="F2506" s="217"/>
      <c r="G2506" s="216" t="s">
        <v>338</v>
      </c>
      <c r="H2506" s="215">
        <v>1</v>
      </c>
      <c r="I2506" s="214">
        <v>7.91</v>
      </c>
      <c r="J2506" s="213">
        <v>7.91</v>
      </c>
    </row>
    <row r="2507" spans="1:10" ht="14.25" customHeight="1" x14ac:dyDescent="0.3">
      <c r="A2507" s="212" t="s">
        <v>337</v>
      </c>
      <c r="B2507" s="211"/>
      <c r="C2507" s="211"/>
      <c r="D2507" s="211"/>
      <c r="E2507" s="210"/>
      <c r="F2507" s="209">
        <v>6.7</v>
      </c>
      <c r="G2507" s="212" t="s">
        <v>336</v>
      </c>
      <c r="H2507" s="211"/>
      <c r="I2507" s="210"/>
      <c r="J2507" s="209">
        <v>22.44</v>
      </c>
    </row>
    <row r="2508" spans="1:10" ht="14.25" customHeight="1" x14ac:dyDescent="0.3">
      <c r="A2508" s="212" t="s">
        <v>335</v>
      </c>
      <c r="B2508" s="211"/>
      <c r="C2508" s="211"/>
      <c r="D2508" s="211"/>
      <c r="E2508" s="210"/>
      <c r="F2508" s="209">
        <v>7.48</v>
      </c>
      <c r="G2508" s="212" t="s">
        <v>334</v>
      </c>
      <c r="H2508" s="211"/>
      <c r="I2508" s="210"/>
      <c r="J2508" s="209">
        <v>5.04</v>
      </c>
    </row>
    <row r="2509" spans="1:10" ht="14.25" customHeight="1" x14ac:dyDescent="0.3">
      <c r="A2509" s="212" t="s">
        <v>333</v>
      </c>
      <c r="B2509" s="211"/>
      <c r="C2509" s="211"/>
      <c r="D2509" s="211"/>
      <c r="E2509" s="210"/>
      <c r="F2509" s="209">
        <v>22.44</v>
      </c>
      <c r="G2509" s="212" t="s">
        <v>332</v>
      </c>
      <c r="H2509" s="211"/>
      <c r="I2509" s="210"/>
      <c r="J2509" s="209">
        <v>27.48</v>
      </c>
    </row>
    <row r="2510" spans="1:10" ht="14.25" customHeight="1" x14ac:dyDescent="0.3">
      <c r="A2510" s="232" t="s">
        <v>342</v>
      </c>
      <c r="B2510" s="228" t="s">
        <v>341</v>
      </c>
      <c r="C2510" s="228" t="s">
        <v>684</v>
      </c>
      <c r="D2510" s="231" t="s">
        <v>538</v>
      </c>
      <c r="E2510" s="230"/>
      <c r="F2510" s="230"/>
      <c r="G2510" s="230"/>
      <c r="H2510" s="230"/>
      <c r="I2510" s="229"/>
      <c r="J2510" s="228" t="s">
        <v>338</v>
      </c>
    </row>
    <row r="2511" spans="1:10" ht="14.25" customHeight="1" x14ac:dyDescent="0.3">
      <c r="A2511" s="224" t="s">
        <v>54</v>
      </c>
      <c r="B2511" s="224" t="s">
        <v>55</v>
      </c>
      <c r="C2511" s="224" t="s">
        <v>9</v>
      </c>
      <c r="D2511" s="227" t="s">
        <v>10</v>
      </c>
      <c r="E2511" s="226"/>
      <c r="F2511" s="225"/>
      <c r="G2511" s="224" t="s">
        <v>353</v>
      </c>
      <c r="H2511" s="224" t="s">
        <v>352</v>
      </c>
      <c r="I2511" s="223" t="s">
        <v>351</v>
      </c>
      <c r="J2511" s="222" t="s">
        <v>56</v>
      </c>
    </row>
    <row r="2512" spans="1:10" ht="14.25" customHeight="1" x14ac:dyDescent="0.3">
      <c r="A2512" s="216" t="s">
        <v>346</v>
      </c>
      <c r="B2512" s="216" t="s">
        <v>341</v>
      </c>
      <c r="C2512" s="216" t="s">
        <v>537</v>
      </c>
      <c r="D2512" s="219" t="s">
        <v>425</v>
      </c>
      <c r="E2512" s="218"/>
      <c r="F2512" s="217"/>
      <c r="G2512" s="216" t="s">
        <v>338</v>
      </c>
      <c r="H2512" s="215">
        <v>1</v>
      </c>
      <c r="I2512" s="214">
        <v>3.47</v>
      </c>
      <c r="J2512" s="213">
        <v>3.47</v>
      </c>
    </row>
    <row r="2513" spans="1:10" ht="14.25" customHeight="1" x14ac:dyDescent="0.3">
      <c r="A2513" s="216" t="s">
        <v>346</v>
      </c>
      <c r="B2513" s="216" t="s">
        <v>341</v>
      </c>
      <c r="C2513" s="216" t="s">
        <v>536</v>
      </c>
      <c r="D2513" s="219" t="s">
        <v>423</v>
      </c>
      <c r="E2513" s="218"/>
      <c r="F2513" s="217"/>
      <c r="G2513" s="216" t="s">
        <v>338</v>
      </c>
      <c r="H2513" s="215">
        <v>1</v>
      </c>
      <c r="I2513" s="214">
        <v>1</v>
      </c>
      <c r="J2513" s="213">
        <v>1</v>
      </c>
    </row>
    <row r="2514" spans="1:10" ht="14.25" customHeight="1" x14ac:dyDescent="0.3">
      <c r="A2514" s="216" t="s">
        <v>346</v>
      </c>
      <c r="B2514" s="216" t="s">
        <v>341</v>
      </c>
      <c r="C2514" s="216" t="s">
        <v>535</v>
      </c>
      <c r="D2514" s="219" t="s">
        <v>534</v>
      </c>
      <c r="E2514" s="218"/>
      <c r="F2514" s="217"/>
      <c r="G2514" s="216" t="s">
        <v>338</v>
      </c>
      <c r="H2514" s="215">
        <v>1</v>
      </c>
      <c r="I2514" s="214">
        <v>1.34</v>
      </c>
      <c r="J2514" s="213">
        <v>1.34</v>
      </c>
    </row>
    <row r="2515" spans="1:10" ht="14.25" customHeight="1" x14ac:dyDescent="0.3">
      <c r="A2515" s="216" t="s">
        <v>346</v>
      </c>
      <c r="B2515" s="216" t="s">
        <v>341</v>
      </c>
      <c r="C2515" s="216" t="s">
        <v>533</v>
      </c>
      <c r="D2515" s="219" t="s">
        <v>532</v>
      </c>
      <c r="E2515" s="218"/>
      <c r="F2515" s="217"/>
      <c r="G2515" s="216" t="s">
        <v>338</v>
      </c>
      <c r="H2515" s="215">
        <v>1</v>
      </c>
      <c r="I2515" s="214">
        <v>0.04</v>
      </c>
      <c r="J2515" s="213">
        <v>0.04</v>
      </c>
    </row>
    <row r="2516" spans="1:10" ht="14.25" customHeight="1" x14ac:dyDescent="0.3">
      <c r="A2516" s="216" t="s">
        <v>346</v>
      </c>
      <c r="B2516" s="216" t="s">
        <v>341</v>
      </c>
      <c r="C2516" s="216" t="s">
        <v>683</v>
      </c>
      <c r="D2516" s="219" t="s">
        <v>498</v>
      </c>
      <c r="E2516" s="218"/>
      <c r="F2516" s="217"/>
      <c r="G2516" s="216" t="s">
        <v>338</v>
      </c>
      <c r="H2516" s="215">
        <v>1</v>
      </c>
      <c r="I2516" s="214">
        <v>1.24</v>
      </c>
      <c r="J2516" s="213">
        <v>1.24</v>
      </c>
    </row>
    <row r="2517" spans="1:10" ht="22.8" customHeight="1" x14ac:dyDescent="0.3">
      <c r="A2517" s="216" t="s">
        <v>346</v>
      </c>
      <c r="B2517" s="216" t="s">
        <v>341</v>
      </c>
      <c r="C2517" s="216" t="s">
        <v>682</v>
      </c>
      <c r="D2517" s="219" t="s">
        <v>500</v>
      </c>
      <c r="E2517" s="218"/>
      <c r="F2517" s="217"/>
      <c r="G2517" s="216" t="s">
        <v>338</v>
      </c>
      <c r="H2517" s="215">
        <v>1</v>
      </c>
      <c r="I2517" s="214">
        <v>0.82</v>
      </c>
      <c r="J2517" s="213">
        <v>0.82</v>
      </c>
    </row>
    <row r="2518" spans="1:10" ht="14.25" customHeight="1" x14ac:dyDescent="0.3">
      <c r="A2518" s="212" t="s">
        <v>337</v>
      </c>
      <c r="B2518" s="211"/>
      <c r="C2518" s="211"/>
      <c r="D2518" s="211"/>
      <c r="E2518" s="210"/>
      <c r="F2518" s="209">
        <v>0</v>
      </c>
      <c r="G2518" s="212" t="s">
        <v>336</v>
      </c>
      <c r="H2518" s="211"/>
      <c r="I2518" s="210"/>
      <c r="J2518" s="209">
        <v>7.91</v>
      </c>
    </row>
    <row r="2519" spans="1:10" ht="14.25" customHeight="1" x14ac:dyDescent="0.3">
      <c r="A2519" s="212" t="s">
        <v>335</v>
      </c>
      <c r="B2519" s="211"/>
      <c r="C2519" s="211"/>
      <c r="D2519" s="211"/>
      <c r="E2519" s="210"/>
      <c r="F2519" s="209">
        <v>0</v>
      </c>
      <c r="G2519" s="212" t="s">
        <v>334</v>
      </c>
      <c r="H2519" s="211"/>
      <c r="I2519" s="210"/>
      <c r="J2519" s="209">
        <v>1.78</v>
      </c>
    </row>
    <row r="2520" spans="1:10" ht="14.25" customHeight="1" x14ac:dyDescent="0.3">
      <c r="A2520" s="212" t="s">
        <v>333</v>
      </c>
      <c r="B2520" s="211"/>
      <c r="C2520" s="211"/>
      <c r="D2520" s="211"/>
      <c r="E2520" s="210"/>
      <c r="F2520" s="209">
        <v>0</v>
      </c>
      <c r="G2520" s="212" t="s">
        <v>332</v>
      </c>
      <c r="H2520" s="211"/>
      <c r="I2520" s="210"/>
      <c r="J2520" s="209">
        <v>9.69</v>
      </c>
    </row>
    <row r="2521" spans="1:10" ht="14.25" customHeight="1" x14ac:dyDescent="0.3">
      <c r="A2521" s="232" t="s">
        <v>342</v>
      </c>
      <c r="B2521" s="228" t="s">
        <v>341</v>
      </c>
      <c r="C2521" s="228" t="s">
        <v>681</v>
      </c>
      <c r="D2521" s="231" t="s">
        <v>680</v>
      </c>
      <c r="E2521" s="230"/>
      <c r="F2521" s="230"/>
      <c r="G2521" s="230"/>
      <c r="H2521" s="230"/>
      <c r="I2521" s="229"/>
      <c r="J2521" s="228" t="s">
        <v>338</v>
      </c>
    </row>
    <row r="2522" spans="1:10" ht="14.25" customHeight="1" x14ac:dyDescent="0.3">
      <c r="A2522" s="224" t="s">
        <v>54</v>
      </c>
      <c r="B2522" s="224" t="s">
        <v>55</v>
      </c>
      <c r="C2522" s="224" t="s">
        <v>9</v>
      </c>
      <c r="D2522" s="227" t="s">
        <v>10</v>
      </c>
      <c r="E2522" s="226"/>
      <c r="F2522" s="225"/>
      <c r="G2522" s="224" t="s">
        <v>353</v>
      </c>
      <c r="H2522" s="224" t="s">
        <v>352</v>
      </c>
      <c r="I2522" s="223" t="s">
        <v>351</v>
      </c>
      <c r="J2522" s="222" t="s">
        <v>56</v>
      </c>
    </row>
    <row r="2523" spans="1:10" ht="14.25" customHeight="1" x14ac:dyDescent="0.3">
      <c r="A2523" s="216" t="s">
        <v>412</v>
      </c>
      <c r="B2523" s="216" t="s">
        <v>341</v>
      </c>
      <c r="C2523" s="216" t="s">
        <v>679</v>
      </c>
      <c r="D2523" s="219" t="s">
        <v>678</v>
      </c>
      <c r="E2523" s="218"/>
      <c r="F2523" s="217"/>
      <c r="G2523" s="216" t="s">
        <v>338</v>
      </c>
      <c r="H2523" s="215">
        <v>2.4420000000000001E-2</v>
      </c>
      <c r="I2523" s="214">
        <v>14.18</v>
      </c>
      <c r="J2523" s="213">
        <v>0.35</v>
      </c>
    </row>
    <row r="2524" spans="1:10" ht="14.25" customHeight="1" x14ac:dyDescent="0.3">
      <c r="A2524" s="212" t="s">
        <v>337</v>
      </c>
      <c r="B2524" s="211"/>
      <c r="C2524" s="211"/>
      <c r="D2524" s="211"/>
      <c r="E2524" s="210"/>
      <c r="F2524" s="209">
        <v>0.16</v>
      </c>
      <c r="G2524" s="212" t="s">
        <v>336</v>
      </c>
      <c r="H2524" s="211"/>
      <c r="I2524" s="210"/>
      <c r="J2524" s="209">
        <v>0.35</v>
      </c>
    </row>
    <row r="2525" spans="1:10" ht="14.25" customHeight="1" x14ac:dyDescent="0.3">
      <c r="A2525" s="212" t="s">
        <v>335</v>
      </c>
      <c r="B2525" s="211"/>
      <c r="C2525" s="211"/>
      <c r="D2525" s="211"/>
      <c r="E2525" s="210"/>
      <c r="F2525" s="209">
        <v>0.19</v>
      </c>
      <c r="G2525" s="212" t="s">
        <v>334</v>
      </c>
      <c r="H2525" s="211"/>
      <c r="I2525" s="210"/>
      <c r="J2525" s="209">
        <v>0.08</v>
      </c>
    </row>
    <row r="2526" spans="1:10" ht="14.25" customHeight="1" x14ac:dyDescent="0.3">
      <c r="A2526" s="212" t="s">
        <v>333</v>
      </c>
      <c r="B2526" s="211"/>
      <c r="C2526" s="211"/>
      <c r="D2526" s="211"/>
      <c r="E2526" s="210"/>
      <c r="F2526" s="209">
        <v>0.35</v>
      </c>
      <c r="G2526" s="212" t="s">
        <v>332</v>
      </c>
      <c r="H2526" s="211"/>
      <c r="I2526" s="210"/>
      <c r="J2526" s="209">
        <v>0.43</v>
      </c>
    </row>
    <row r="2527" spans="1:10" ht="14.25" customHeight="1" x14ac:dyDescent="0.3">
      <c r="A2527" s="232" t="s">
        <v>342</v>
      </c>
      <c r="B2527" s="228" t="s">
        <v>357</v>
      </c>
      <c r="C2527" s="228" t="s">
        <v>677</v>
      </c>
      <c r="D2527" s="231" t="s">
        <v>676</v>
      </c>
      <c r="E2527" s="230"/>
      <c r="F2527" s="230"/>
      <c r="G2527" s="230"/>
      <c r="H2527" s="230"/>
      <c r="I2527" s="229"/>
      <c r="J2527" s="228" t="s">
        <v>217</v>
      </c>
    </row>
    <row r="2528" spans="1:10" ht="14.25" customHeight="1" x14ac:dyDescent="0.3">
      <c r="A2528" s="224" t="s">
        <v>54</v>
      </c>
      <c r="B2528" s="224" t="s">
        <v>55</v>
      </c>
      <c r="C2528" s="224" t="s">
        <v>9</v>
      </c>
      <c r="D2528" s="227" t="s">
        <v>10</v>
      </c>
      <c r="E2528" s="226"/>
      <c r="F2528" s="225"/>
      <c r="G2528" s="224" t="s">
        <v>353</v>
      </c>
      <c r="H2528" s="224" t="s">
        <v>352</v>
      </c>
      <c r="I2528" s="223" t="s">
        <v>351</v>
      </c>
      <c r="J2528" s="222" t="s">
        <v>56</v>
      </c>
    </row>
    <row r="2529" spans="1:10" ht="14.25" customHeight="1" x14ac:dyDescent="0.3">
      <c r="A2529" s="220" t="s">
        <v>342</v>
      </c>
      <c r="B2529" s="216" t="s">
        <v>357</v>
      </c>
      <c r="C2529" s="216" t="s">
        <v>525</v>
      </c>
      <c r="D2529" s="219" t="s">
        <v>524</v>
      </c>
      <c r="E2529" s="218"/>
      <c r="F2529" s="217"/>
      <c r="G2529" s="216" t="s">
        <v>343</v>
      </c>
      <c r="H2529" s="215">
        <v>80</v>
      </c>
      <c r="I2529" s="214">
        <v>13.41</v>
      </c>
      <c r="J2529" s="213">
        <v>1072.8</v>
      </c>
    </row>
    <row r="2530" spans="1:10" ht="14.25" customHeight="1" x14ac:dyDescent="0.3">
      <c r="A2530" s="220" t="s">
        <v>342</v>
      </c>
      <c r="B2530" s="216" t="s">
        <v>357</v>
      </c>
      <c r="C2530" s="216" t="s">
        <v>523</v>
      </c>
      <c r="D2530" s="219" t="s">
        <v>522</v>
      </c>
      <c r="E2530" s="218"/>
      <c r="F2530" s="217"/>
      <c r="G2530" s="216" t="s">
        <v>217</v>
      </c>
      <c r="H2530" s="215">
        <v>1</v>
      </c>
      <c r="I2530" s="214">
        <v>870.66</v>
      </c>
      <c r="J2530" s="213">
        <v>870.66</v>
      </c>
    </row>
    <row r="2531" spans="1:10" ht="14.25" customHeight="1" x14ac:dyDescent="0.3">
      <c r="A2531" s="220" t="s">
        <v>342</v>
      </c>
      <c r="B2531" s="216" t="s">
        <v>357</v>
      </c>
      <c r="C2531" s="216" t="s">
        <v>521</v>
      </c>
      <c r="D2531" s="219" t="s">
        <v>520</v>
      </c>
      <c r="E2531" s="218"/>
      <c r="F2531" s="217"/>
      <c r="G2531" s="216" t="s">
        <v>218</v>
      </c>
      <c r="H2531" s="215">
        <v>12</v>
      </c>
      <c r="I2531" s="214">
        <v>147.85</v>
      </c>
      <c r="J2531" s="213">
        <v>1774.2</v>
      </c>
    </row>
    <row r="2532" spans="1:10" ht="14.25" customHeight="1" x14ac:dyDescent="0.3">
      <c r="A2532" s="212" t="s">
        <v>337</v>
      </c>
      <c r="B2532" s="211"/>
      <c r="C2532" s="211"/>
      <c r="D2532" s="211"/>
      <c r="E2532" s="210"/>
      <c r="F2532" s="209">
        <v>532.69000000000005</v>
      </c>
      <c r="G2532" s="212" t="s">
        <v>336</v>
      </c>
      <c r="H2532" s="211"/>
      <c r="I2532" s="210"/>
      <c r="J2532" s="209">
        <v>3717.66</v>
      </c>
    </row>
    <row r="2533" spans="1:10" ht="14.25" customHeight="1" x14ac:dyDescent="0.3">
      <c r="A2533" s="212" t="s">
        <v>335</v>
      </c>
      <c r="B2533" s="211"/>
      <c r="C2533" s="211"/>
      <c r="D2533" s="211"/>
      <c r="E2533" s="210"/>
      <c r="F2533" s="209">
        <v>596.11</v>
      </c>
      <c r="G2533" s="212" t="s">
        <v>334</v>
      </c>
      <c r="H2533" s="211"/>
      <c r="I2533" s="210"/>
      <c r="J2533" s="209">
        <v>835.36</v>
      </c>
    </row>
    <row r="2534" spans="1:10" ht="14.25" customHeight="1" x14ac:dyDescent="0.3">
      <c r="A2534" s="212" t="s">
        <v>333</v>
      </c>
      <c r="B2534" s="211"/>
      <c r="C2534" s="211"/>
      <c r="D2534" s="211"/>
      <c r="E2534" s="210"/>
      <c r="F2534" s="209">
        <v>1684.31</v>
      </c>
      <c r="G2534" s="212" t="s">
        <v>332</v>
      </c>
      <c r="H2534" s="211"/>
      <c r="I2534" s="210"/>
      <c r="J2534" s="209">
        <v>4553.0200000000004</v>
      </c>
    </row>
    <row r="2535" spans="1:10" ht="14.25" customHeight="1" x14ac:dyDescent="0.3">
      <c r="A2535" s="232" t="s">
        <v>342</v>
      </c>
      <c r="B2535" s="228" t="s">
        <v>357</v>
      </c>
      <c r="C2535" s="228" t="s">
        <v>523</v>
      </c>
      <c r="D2535" s="231" t="s">
        <v>522</v>
      </c>
      <c r="E2535" s="230"/>
      <c r="F2535" s="230"/>
      <c r="G2535" s="230"/>
      <c r="H2535" s="230"/>
      <c r="I2535" s="229"/>
      <c r="J2535" s="228" t="s">
        <v>217</v>
      </c>
    </row>
    <row r="2536" spans="1:10" ht="14.25" customHeight="1" x14ac:dyDescent="0.3">
      <c r="A2536" s="224" t="s">
        <v>54</v>
      </c>
      <c r="B2536" s="224" t="s">
        <v>55</v>
      </c>
      <c r="C2536" s="224" t="s">
        <v>9</v>
      </c>
      <c r="D2536" s="227" t="s">
        <v>10</v>
      </c>
      <c r="E2536" s="226"/>
      <c r="F2536" s="225"/>
      <c r="G2536" s="224" t="s">
        <v>353</v>
      </c>
      <c r="H2536" s="224" t="s">
        <v>352</v>
      </c>
      <c r="I2536" s="223" t="s">
        <v>351</v>
      </c>
      <c r="J2536" s="222" t="s">
        <v>56</v>
      </c>
    </row>
    <row r="2537" spans="1:10" ht="14.25" customHeight="1" x14ac:dyDescent="0.3">
      <c r="A2537" s="216" t="s">
        <v>346</v>
      </c>
      <c r="B2537" s="216" t="s">
        <v>357</v>
      </c>
      <c r="C2537" s="216" t="s">
        <v>367</v>
      </c>
      <c r="D2537" s="219" t="s">
        <v>366</v>
      </c>
      <c r="E2537" s="218"/>
      <c r="F2537" s="217"/>
      <c r="G2537" s="216" t="s">
        <v>217</v>
      </c>
      <c r="H2537" s="215">
        <v>0.85</v>
      </c>
      <c r="I2537" s="214">
        <v>91.17</v>
      </c>
      <c r="J2537" s="213">
        <v>77.489999999999995</v>
      </c>
    </row>
    <row r="2538" spans="1:10" ht="14.25" customHeight="1" x14ac:dyDescent="0.3">
      <c r="A2538" s="216" t="s">
        <v>346</v>
      </c>
      <c r="B2538" s="216" t="s">
        <v>357</v>
      </c>
      <c r="C2538" s="216" t="s">
        <v>365</v>
      </c>
      <c r="D2538" s="219" t="s">
        <v>364</v>
      </c>
      <c r="E2538" s="218"/>
      <c r="F2538" s="217"/>
      <c r="G2538" s="216" t="s">
        <v>363</v>
      </c>
      <c r="H2538" s="215">
        <v>6.72</v>
      </c>
      <c r="I2538" s="214">
        <v>45.75</v>
      </c>
      <c r="J2538" s="213">
        <v>307.44</v>
      </c>
    </row>
    <row r="2539" spans="1:10" ht="14.25" customHeight="1" x14ac:dyDescent="0.3">
      <c r="A2539" s="216" t="s">
        <v>346</v>
      </c>
      <c r="B2539" s="216" t="s">
        <v>357</v>
      </c>
      <c r="C2539" s="216" t="s">
        <v>401</v>
      </c>
      <c r="D2539" s="219" t="s">
        <v>400</v>
      </c>
      <c r="E2539" s="218"/>
      <c r="F2539" s="217"/>
      <c r="G2539" s="216" t="s">
        <v>217</v>
      </c>
      <c r="H2539" s="215">
        <v>0.84</v>
      </c>
      <c r="I2539" s="214">
        <v>240</v>
      </c>
      <c r="J2539" s="213">
        <v>201.6</v>
      </c>
    </row>
    <row r="2540" spans="1:10" ht="14.25" customHeight="1" x14ac:dyDescent="0.3">
      <c r="A2540" s="216" t="s">
        <v>362</v>
      </c>
      <c r="B2540" s="216" t="s">
        <v>357</v>
      </c>
      <c r="C2540" s="216" t="s">
        <v>361</v>
      </c>
      <c r="D2540" s="219" t="s">
        <v>360</v>
      </c>
      <c r="E2540" s="218"/>
      <c r="F2540" s="217"/>
      <c r="G2540" s="216" t="s">
        <v>338</v>
      </c>
      <c r="H2540" s="215">
        <v>0.39</v>
      </c>
      <c r="I2540" s="214">
        <v>2.73</v>
      </c>
      <c r="J2540" s="213">
        <v>1.06</v>
      </c>
    </row>
    <row r="2541" spans="1:10" ht="14.25" customHeight="1" x14ac:dyDescent="0.3">
      <c r="A2541" s="216" t="s">
        <v>362</v>
      </c>
      <c r="B2541" s="216" t="s">
        <v>357</v>
      </c>
      <c r="C2541" s="216" t="s">
        <v>675</v>
      </c>
      <c r="D2541" s="219" t="s">
        <v>674</v>
      </c>
      <c r="E2541" s="218"/>
      <c r="F2541" s="217"/>
      <c r="G2541" s="216" t="s">
        <v>338</v>
      </c>
      <c r="H2541" s="215">
        <v>0.65</v>
      </c>
      <c r="I2541" s="214">
        <v>2.27</v>
      </c>
      <c r="J2541" s="213">
        <v>1.48</v>
      </c>
    </row>
    <row r="2542" spans="1:10" ht="14.25" customHeight="1" x14ac:dyDescent="0.3">
      <c r="A2542" s="220" t="s">
        <v>342</v>
      </c>
      <c r="B2542" s="216" t="s">
        <v>357</v>
      </c>
      <c r="C2542" s="216" t="s">
        <v>359</v>
      </c>
      <c r="D2542" s="219" t="s">
        <v>358</v>
      </c>
      <c r="E2542" s="218"/>
      <c r="F2542" s="217"/>
      <c r="G2542" s="216" t="s">
        <v>338</v>
      </c>
      <c r="H2542" s="215">
        <v>0.39</v>
      </c>
      <c r="I2542" s="214">
        <v>21.02</v>
      </c>
      <c r="J2542" s="213">
        <v>8.1999999999999993</v>
      </c>
    </row>
    <row r="2543" spans="1:10" ht="14.25" customHeight="1" x14ac:dyDescent="0.3">
      <c r="A2543" s="220" t="s">
        <v>342</v>
      </c>
      <c r="B2543" s="216" t="s">
        <v>357</v>
      </c>
      <c r="C2543" s="216" t="s">
        <v>371</v>
      </c>
      <c r="D2543" s="219" t="s">
        <v>370</v>
      </c>
      <c r="E2543" s="218"/>
      <c r="F2543" s="217"/>
      <c r="G2543" s="216" t="s">
        <v>338</v>
      </c>
      <c r="H2543" s="215">
        <v>1.65</v>
      </c>
      <c r="I2543" s="214">
        <v>27.22</v>
      </c>
      <c r="J2543" s="213">
        <v>44.91</v>
      </c>
    </row>
    <row r="2544" spans="1:10" ht="14.25" customHeight="1" x14ac:dyDescent="0.3">
      <c r="A2544" s="220" t="s">
        <v>342</v>
      </c>
      <c r="B2544" s="216" t="s">
        <v>357</v>
      </c>
      <c r="C2544" s="216" t="s">
        <v>356</v>
      </c>
      <c r="D2544" s="219" t="s">
        <v>339</v>
      </c>
      <c r="E2544" s="218"/>
      <c r="F2544" s="217"/>
      <c r="G2544" s="216" t="s">
        <v>338</v>
      </c>
      <c r="H2544" s="215">
        <v>10.5</v>
      </c>
      <c r="I2544" s="214">
        <v>21.76</v>
      </c>
      <c r="J2544" s="213">
        <v>228.48</v>
      </c>
    </row>
    <row r="2545" spans="1:10" ht="14.25" customHeight="1" x14ac:dyDescent="0.3">
      <c r="A2545" s="212" t="s">
        <v>337</v>
      </c>
      <c r="B2545" s="211"/>
      <c r="C2545" s="211"/>
      <c r="D2545" s="211"/>
      <c r="E2545" s="210"/>
      <c r="F2545" s="209">
        <v>85.17</v>
      </c>
      <c r="G2545" s="212" t="s">
        <v>336</v>
      </c>
      <c r="H2545" s="211"/>
      <c r="I2545" s="210"/>
      <c r="J2545" s="209">
        <v>870.66</v>
      </c>
    </row>
    <row r="2546" spans="1:10" ht="14.25" customHeight="1" x14ac:dyDescent="0.3">
      <c r="A2546" s="212" t="s">
        <v>335</v>
      </c>
      <c r="B2546" s="211"/>
      <c r="C2546" s="211"/>
      <c r="D2546" s="211"/>
      <c r="E2546" s="210"/>
      <c r="F2546" s="209">
        <v>95.07</v>
      </c>
      <c r="G2546" s="212" t="s">
        <v>334</v>
      </c>
      <c r="H2546" s="211"/>
      <c r="I2546" s="210"/>
      <c r="J2546" s="209">
        <v>195.64</v>
      </c>
    </row>
    <row r="2547" spans="1:10" ht="14.25" customHeight="1" x14ac:dyDescent="0.3">
      <c r="A2547" s="212" t="s">
        <v>333</v>
      </c>
      <c r="B2547" s="211"/>
      <c r="C2547" s="211"/>
      <c r="D2547" s="211"/>
      <c r="E2547" s="210"/>
      <c r="F2547" s="209">
        <v>281.58999999999997</v>
      </c>
      <c r="G2547" s="212" t="s">
        <v>332</v>
      </c>
      <c r="H2547" s="211"/>
      <c r="I2547" s="210"/>
      <c r="J2547" s="209">
        <v>1066.3</v>
      </c>
    </row>
    <row r="2548" spans="1:10" ht="14.25" customHeight="1" x14ac:dyDescent="0.3">
      <c r="A2548" s="232" t="s">
        <v>342</v>
      </c>
      <c r="B2548" s="228" t="s">
        <v>357</v>
      </c>
      <c r="C2548" s="228" t="s">
        <v>673</v>
      </c>
      <c r="D2548" s="231" t="s">
        <v>672</v>
      </c>
      <c r="E2548" s="230"/>
      <c r="F2548" s="230"/>
      <c r="G2548" s="230"/>
      <c r="H2548" s="230"/>
      <c r="I2548" s="229"/>
      <c r="J2548" s="228" t="s">
        <v>218</v>
      </c>
    </row>
    <row r="2549" spans="1:10" ht="14.25" customHeight="1" x14ac:dyDescent="0.3">
      <c r="A2549" s="224" t="s">
        <v>54</v>
      </c>
      <c r="B2549" s="224" t="s">
        <v>55</v>
      </c>
      <c r="C2549" s="224" t="s">
        <v>9</v>
      </c>
      <c r="D2549" s="227" t="s">
        <v>10</v>
      </c>
      <c r="E2549" s="226"/>
      <c r="F2549" s="225"/>
      <c r="G2549" s="224" t="s">
        <v>353</v>
      </c>
      <c r="H2549" s="224" t="s">
        <v>352</v>
      </c>
      <c r="I2549" s="223" t="s">
        <v>351</v>
      </c>
      <c r="J2549" s="222" t="s">
        <v>56</v>
      </c>
    </row>
    <row r="2550" spans="1:10" ht="14.25" customHeight="1" x14ac:dyDescent="0.3">
      <c r="A2550" s="216" t="s">
        <v>346</v>
      </c>
      <c r="B2550" s="216" t="s">
        <v>357</v>
      </c>
      <c r="C2550" s="216" t="s">
        <v>671</v>
      </c>
      <c r="D2550" s="219" t="s">
        <v>670</v>
      </c>
      <c r="E2550" s="218"/>
      <c r="F2550" s="217"/>
      <c r="G2550" s="216" t="s">
        <v>489</v>
      </c>
      <c r="H2550" s="215">
        <v>0.16</v>
      </c>
      <c r="I2550" s="214">
        <v>18.7</v>
      </c>
      <c r="J2550" s="213">
        <v>2.99</v>
      </c>
    </row>
    <row r="2551" spans="1:10" ht="14.25" customHeight="1" x14ac:dyDescent="0.3">
      <c r="A2551" s="220" t="s">
        <v>342</v>
      </c>
      <c r="B2551" s="216" t="s">
        <v>357</v>
      </c>
      <c r="C2551" s="216" t="s">
        <v>397</v>
      </c>
      <c r="D2551" s="219" t="s">
        <v>396</v>
      </c>
      <c r="E2551" s="218"/>
      <c r="F2551" s="217"/>
      <c r="G2551" s="216" t="s">
        <v>217</v>
      </c>
      <c r="H2551" s="215">
        <v>2.5000000000000001E-2</v>
      </c>
      <c r="I2551" s="214">
        <v>473.69</v>
      </c>
      <c r="J2551" s="213">
        <v>11.84</v>
      </c>
    </row>
    <row r="2552" spans="1:10" ht="14.25" customHeight="1" x14ac:dyDescent="0.3">
      <c r="A2552" s="220" t="s">
        <v>342</v>
      </c>
      <c r="B2552" s="216" t="s">
        <v>357</v>
      </c>
      <c r="C2552" s="216" t="s">
        <v>371</v>
      </c>
      <c r="D2552" s="219" t="s">
        <v>370</v>
      </c>
      <c r="E2552" s="218"/>
      <c r="F2552" s="217"/>
      <c r="G2552" s="216" t="s">
        <v>338</v>
      </c>
      <c r="H2552" s="215">
        <v>0.87</v>
      </c>
      <c r="I2552" s="214">
        <v>27.22</v>
      </c>
      <c r="J2552" s="213">
        <v>23.68</v>
      </c>
    </row>
    <row r="2553" spans="1:10" ht="14.25" customHeight="1" x14ac:dyDescent="0.3">
      <c r="A2553" s="220" t="s">
        <v>342</v>
      </c>
      <c r="B2553" s="216" t="s">
        <v>357</v>
      </c>
      <c r="C2553" s="216" t="s">
        <v>356</v>
      </c>
      <c r="D2553" s="219" t="s">
        <v>339</v>
      </c>
      <c r="E2553" s="218"/>
      <c r="F2553" s="217"/>
      <c r="G2553" s="216" t="s">
        <v>338</v>
      </c>
      <c r="H2553" s="215">
        <v>0.435</v>
      </c>
      <c r="I2553" s="214">
        <v>21.76</v>
      </c>
      <c r="J2553" s="213">
        <v>9.4700000000000006</v>
      </c>
    </row>
    <row r="2554" spans="1:10" ht="14.25" customHeight="1" x14ac:dyDescent="0.3">
      <c r="A2554" s="212" t="s">
        <v>337</v>
      </c>
      <c r="B2554" s="211"/>
      <c r="C2554" s="211"/>
      <c r="D2554" s="211"/>
      <c r="E2554" s="210"/>
      <c r="F2554" s="209">
        <v>11.6</v>
      </c>
      <c r="G2554" s="212" t="s">
        <v>336</v>
      </c>
      <c r="H2554" s="211"/>
      <c r="I2554" s="210"/>
      <c r="J2554" s="209">
        <v>47.98</v>
      </c>
    </row>
    <row r="2555" spans="1:10" ht="14.25" customHeight="1" x14ac:dyDescent="0.3">
      <c r="A2555" s="212" t="s">
        <v>335</v>
      </c>
      <c r="B2555" s="211"/>
      <c r="C2555" s="211"/>
      <c r="D2555" s="211"/>
      <c r="E2555" s="210"/>
      <c r="F2555" s="209">
        <v>12.94</v>
      </c>
      <c r="G2555" s="212" t="s">
        <v>334</v>
      </c>
      <c r="H2555" s="211"/>
      <c r="I2555" s="210"/>
      <c r="J2555" s="209">
        <v>10.78</v>
      </c>
    </row>
    <row r="2556" spans="1:10" ht="14.25" customHeight="1" x14ac:dyDescent="0.3">
      <c r="A2556" s="212" t="s">
        <v>333</v>
      </c>
      <c r="B2556" s="211"/>
      <c r="C2556" s="211"/>
      <c r="D2556" s="211"/>
      <c r="E2556" s="210"/>
      <c r="F2556" s="209">
        <v>36.58</v>
      </c>
      <c r="G2556" s="212" t="s">
        <v>332</v>
      </c>
      <c r="H2556" s="211"/>
      <c r="I2556" s="210"/>
      <c r="J2556" s="209">
        <v>58.76</v>
      </c>
    </row>
    <row r="2557" spans="1:10" ht="14.25" customHeight="1" x14ac:dyDescent="0.3">
      <c r="A2557" s="232" t="s">
        <v>342</v>
      </c>
      <c r="B2557" s="228" t="s">
        <v>357</v>
      </c>
      <c r="C2557" s="228" t="s">
        <v>397</v>
      </c>
      <c r="D2557" s="231" t="s">
        <v>396</v>
      </c>
      <c r="E2557" s="230"/>
      <c r="F2557" s="230"/>
      <c r="G2557" s="230"/>
      <c r="H2557" s="230"/>
      <c r="I2557" s="229"/>
      <c r="J2557" s="228" t="s">
        <v>217</v>
      </c>
    </row>
    <row r="2558" spans="1:10" ht="14.25" customHeight="1" x14ac:dyDescent="0.3">
      <c r="A2558" s="224" t="s">
        <v>54</v>
      </c>
      <c r="B2558" s="224" t="s">
        <v>55</v>
      </c>
      <c r="C2558" s="224" t="s">
        <v>9</v>
      </c>
      <c r="D2558" s="227" t="s">
        <v>10</v>
      </c>
      <c r="E2558" s="226"/>
      <c r="F2558" s="225"/>
      <c r="G2558" s="224" t="s">
        <v>353</v>
      </c>
      <c r="H2558" s="224" t="s">
        <v>352</v>
      </c>
      <c r="I2558" s="223" t="s">
        <v>351</v>
      </c>
      <c r="J2558" s="222" t="s">
        <v>56</v>
      </c>
    </row>
    <row r="2559" spans="1:10" ht="14.25" customHeight="1" x14ac:dyDescent="0.3">
      <c r="A2559" s="216" t="s">
        <v>346</v>
      </c>
      <c r="B2559" s="216" t="s">
        <v>357</v>
      </c>
      <c r="C2559" s="216" t="s">
        <v>367</v>
      </c>
      <c r="D2559" s="219" t="s">
        <v>366</v>
      </c>
      <c r="E2559" s="218"/>
      <c r="F2559" s="217"/>
      <c r="G2559" s="216" t="s">
        <v>217</v>
      </c>
      <c r="H2559" s="215">
        <v>1.21</v>
      </c>
      <c r="I2559" s="214">
        <v>91.17</v>
      </c>
      <c r="J2559" s="213">
        <v>110.32</v>
      </c>
    </row>
    <row r="2560" spans="1:10" ht="14.25" customHeight="1" x14ac:dyDescent="0.3">
      <c r="A2560" s="216" t="s">
        <v>346</v>
      </c>
      <c r="B2560" s="216" t="s">
        <v>357</v>
      </c>
      <c r="C2560" s="216" t="s">
        <v>365</v>
      </c>
      <c r="D2560" s="219" t="s">
        <v>364</v>
      </c>
      <c r="E2560" s="218"/>
      <c r="F2560" s="217"/>
      <c r="G2560" s="216" t="s">
        <v>363</v>
      </c>
      <c r="H2560" s="215">
        <v>4.5999999999999996</v>
      </c>
      <c r="I2560" s="214">
        <v>45.75</v>
      </c>
      <c r="J2560" s="213">
        <v>210.45</v>
      </c>
    </row>
    <row r="2561" spans="1:10" ht="14.25" customHeight="1" x14ac:dyDescent="0.3">
      <c r="A2561" s="216" t="s">
        <v>346</v>
      </c>
      <c r="B2561" s="216" t="s">
        <v>357</v>
      </c>
      <c r="C2561" s="216" t="s">
        <v>669</v>
      </c>
      <c r="D2561" s="219" t="s">
        <v>668</v>
      </c>
      <c r="E2561" s="218"/>
      <c r="F2561" s="217"/>
      <c r="G2561" s="216" t="s">
        <v>489</v>
      </c>
      <c r="H2561" s="215">
        <v>0.92</v>
      </c>
      <c r="I2561" s="214">
        <v>16.29</v>
      </c>
      <c r="J2561" s="213">
        <v>14.99</v>
      </c>
    </row>
    <row r="2562" spans="1:10" ht="14.25" customHeight="1" x14ac:dyDescent="0.3">
      <c r="A2562" s="216" t="s">
        <v>362</v>
      </c>
      <c r="B2562" s="216" t="s">
        <v>357</v>
      </c>
      <c r="C2562" s="216" t="s">
        <v>361</v>
      </c>
      <c r="D2562" s="219" t="s">
        <v>360</v>
      </c>
      <c r="E2562" s="218"/>
      <c r="F2562" s="217"/>
      <c r="G2562" s="216" t="s">
        <v>338</v>
      </c>
      <c r="H2562" s="215">
        <v>0.31</v>
      </c>
      <c r="I2562" s="214">
        <v>2.73</v>
      </c>
      <c r="J2562" s="213">
        <v>0.85</v>
      </c>
    </row>
    <row r="2563" spans="1:10" ht="3" customHeight="1" x14ac:dyDescent="0.3"/>
    <row r="2564" spans="1:10" ht="11.25" customHeight="1" x14ac:dyDescent="0.3">
      <c r="A2564" s="208" t="s">
        <v>331</v>
      </c>
      <c r="B2564" s="208"/>
      <c r="C2564" s="208"/>
      <c r="D2564" s="208"/>
      <c r="E2564" s="208"/>
      <c r="F2564" s="208"/>
      <c r="G2564" s="208"/>
      <c r="H2564" s="208"/>
      <c r="I2564" s="208"/>
      <c r="J2564" s="208"/>
    </row>
    <row r="2565" spans="1:10" ht="11.25" customHeight="1" x14ac:dyDescent="0.3">
      <c r="A2565" s="208" t="s">
        <v>330</v>
      </c>
      <c r="B2565" s="208"/>
      <c r="C2565" s="208"/>
      <c r="D2565" s="208"/>
      <c r="E2565" s="208"/>
      <c r="F2565" s="208"/>
      <c r="G2565" s="208"/>
      <c r="H2565" s="208"/>
      <c r="I2565" s="208"/>
      <c r="J2565" s="208"/>
    </row>
    <row r="2566" spans="1:10" ht="11.25" customHeight="1" x14ac:dyDescent="0.3">
      <c r="A2566" s="208" t="s">
        <v>329</v>
      </c>
      <c r="B2566" s="208"/>
      <c r="C2566" s="208"/>
      <c r="D2566" s="208"/>
      <c r="E2566" s="208"/>
      <c r="F2566" s="208"/>
      <c r="G2566" s="208"/>
      <c r="H2566" s="208"/>
      <c r="I2566" s="208"/>
      <c r="J2566" s="208"/>
    </row>
    <row r="2567" spans="1:10" ht="70.95" customHeight="1" x14ac:dyDescent="0.3"/>
    <row r="2568" spans="1:10" ht="14.25" customHeight="1" x14ac:dyDescent="0.3">
      <c r="A2568" s="256" t="s">
        <v>395</v>
      </c>
      <c r="B2568" s="255"/>
      <c r="C2568" s="255"/>
      <c r="D2568" s="255"/>
      <c r="E2568" s="255"/>
      <c r="F2568" s="255"/>
      <c r="G2568" s="255"/>
      <c r="H2568" s="255"/>
      <c r="I2568" s="255"/>
      <c r="J2568" s="254"/>
    </row>
    <row r="2569" spans="1:10" ht="14.25" customHeight="1" x14ac:dyDescent="0.3">
      <c r="A2569" s="253" t="s">
        <v>394</v>
      </c>
      <c r="B2569" s="251" t="s">
        <v>57</v>
      </c>
      <c r="C2569" s="250"/>
      <c r="D2569" s="250"/>
      <c r="E2569" s="250"/>
      <c r="F2569" s="250"/>
      <c r="G2569" s="250"/>
      <c r="H2569" s="249"/>
      <c r="I2569" s="233" t="s">
        <v>393</v>
      </c>
      <c r="J2569" s="216" t="s">
        <v>667</v>
      </c>
    </row>
    <row r="2570" spans="1:10" ht="14.25" customHeight="1" x14ac:dyDescent="0.3">
      <c r="A2570" s="253" t="s">
        <v>61</v>
      </c>
      <c r="B2570" s="251" t="s">
        <v>65</v>
      </c>
      <c r="C2570" s="250"/>
      <c r="D2570" s="250"/>
      <c r="E2570" s="250"/>
      <c r="F2570" s="250"/>
      <c r="G2570" s="250"/>
      <c r="H2570" s="249"/>
      <c r="I2570" s="233" t="s">
        <v>391</v>
      </c>
      <c r="J2570" s="216" t="s">
        <v>390</v>
      </c>
    </row>
    <row r="2571" spans="1:10" ht="14.25" customHeight="1" x14ac:dyDescent="0.3">
      <c r="A2571" s="252" t="s">
        <v>389</v>
      </c>
      <c r="B2571" s="251" t="s">
        <v>209</v>
      </c>
      <c r="C2571" s="250"/>
      <c r="D2571" s="250"/>
      <c r="E2571" s="250"/>
      <c r="F2571" s="250"/>
      <c r="G2571" s="250"/>
      <c r="H2571" s="249"/>
      <c r="I2571" s="240" t="s">
        <v>388</v>
      </c>
      <c r="J2571" s="239"/>
    </row>
    <row r="2572" spans="1:10" ht="14.25" customHeight="1" x14ac:dyDescent="0.3">
      <c r="A2572" s="248" t="s">
        <v>387</v>
      </c>
      <c r="B2572" s="247" t="s">
        <v>386</v>
      </c>
      <c r="C2572" s="246"/>
      <c r="D2572" s="246"/>
      <c r="E2572" s="246"/>
      <c r="F2572" s="246"/>
      <c r="G2572" s="246"/>
      <c r="H2572" s="245"/>
      <c r="I2572" s="233" t="s">
        <v>385</v>
      </c>
      <c r="J2572" s="216" t="s">
        <v>384</v>
      </c>
    </row>
    <row r="2573" spans="1:10" ht="14.25" customHeight="1" x14ac:dyDescent="0.3">
      <c r="A2573" s="238"/>
      <c r="B2573" s="243"/>
      <c r="C2573" s="242"/>
      <c r="D2573" s="242"/>
      <c r="E2573" s="242"/>
      <c r="F2573" s="242"/>
      <c r="G2573" s="242"/>
      <c r="H2573" s="241"/>
      <c r="I2573" s="244" t="s">
        <v>383</v>
      </c>
      <c r="J2573" s="216" t="s">
        <v>382</v>
      </c>
    </row>
    <row r="2574" spans="1:10" ht="14.25" customHeight="1" x14ac:dyDescent="0.3">
      <c r="A2574" s="238"/>
      <c r="B2574" s="243"/>
      <c r="C2574" s="242"/>
      <c r="D2574" s="242"/>
      <c r="E2574" s="242"/>
      <c r="F2574" s="242"/>
      <c r="G2574" s="242"/>
      <c r="H2574" s="241"/>
      <c r="I2574" s="240" t="s">
        <v>7</v>
      </c>
      <c r="J2574" s="239"/>
    </row>
    <row r="2575" spans="1:10" ht="14.25" customHeight="1" x14ac:dyDescent="0.3">
      <c r="A2575" s="238"/>
      <c r="B2575" s="237"/>
      <c r="C2575" s="236"/>
      <c r="D2575" s="236"/>
      <c r="E2575" s="236"/>
      <c r="F2575" s="236"/>
      <c r="G2575" s="236"/>
      <c r="H2575" s="235"/>
      <c r="I2575" s="233" t="s">
        <v>381</v>
      </c>
      <c r="J2575" s="216" t="s">
        <v>380</v>
      </c>
    </row>
    <row r="2576" spans="1:10" ht="14.25" customHeight="1" x14ac:dyDescent="0.3">
      <c r="A2576" s="234"/>
      <c r="B2576" s="219" t="s">
        <v>378</v>
      </c>
      <c r="C2576" s="218"/>
      <c r="D2576" s="217"/>
      <c r="E2576" s="219" t="s">
        <v>320</v>
      </c>
      <c r="F2576" s="218"/>
      <c r="G2576" s="218"/>
      <c r="H2576" s="217"/>
      <c r="I2576" s="233" t="s">
        <v>379</v>
      </c>
      <c r="J2576" s="216" t="s">
        <v>378</v>
      </c>
    </row>
    <row r="2577" spans="1:10" ht="14.25" customHeight="1" x14ac:dyDescent="0.3">
      <c r="A2577" s="233" t="s">
        <v>377</v>
      </c>
      <c r="B2577" s="219" t="s">
        <v>376</v>
      </c>
      <c r="C2577" s="218"/>
      <c r="D2577" s="218"/>
      <c r="E2577" s="218"/>
      <c r="F2577" s="218"/>
      <c r="G2577" s="218"/>
      <c r="H2577" s="218"/>
      <c r="I2577" s="218"/>
      <c r="J2577" s="217"/>
    </row>
    <row r="2578" spans="1:10" ht="14.25" customHeight="1" x14ac:dyDescent="0.3">
      <c r="A2578" s="220" t="s">
        <v>342</v>
      </c>
      <c r="B2578" s="216" t="s">
        <v>357</v>
      </c>
      <c r="C2578" s="216" t="s">
        <v>359</v>
      </c>
      <c r="D2578" s="219" t="s">
        <v>358</v>
      </c>
      <c r="E2578" s="218"/>
      <c r="F2578" s="217"/>
      <c r="G2578" s="216" t="s">
        <v>338</v>
      </c>
      <c r="H2578" s="215">
        <v>0.31</v>
      </c>
      <c r="I2578" s="214">
        <v>21.02</v>
      </c>
      <c r="J2578" s="213">
        <v>6.52</v>
      </c>
    </row>
    <row r="2579" spans="1:10" ht="14.25" customHeight="1" x14ac:dyDescent="0.3">
      <c r="A2579" s="220" t="s">
        <v>342</v>
      </c>
      <c r="B2579" s="216" t="s">
        <v>357</v>
      </c>
      <c r="C2579" s="216" t="s">
        <v>356</v>
      </c>
      <c r="D2579" s="219" t="s">
        <v>339</v>
      </c>
      <c r="E2579" s="218"/>
      <c r="F2579" s="217"/>
      <c r="G2579" s="216" t="s">
        <v>338</v>
      </c>
      <c r="H2579" s="215">
        <v>6</v>
      </c>
      <c r="I2579" s="214">
        <v>21.76</v>
      </c>
      <c r="J2579" s="213">
        <v>130.56</v>
      </c>
    </row>
    <row r="2580" spans="1:10" ht="14.25" customHeight="1" x14ac:dyDescent="0.3">
      <c r="A2580" s="212" t="s">
        <v>337</v>
      </c>
      <c r="B2580" s="211"/>
      <c r="C2580" s="211"/>
      <c r="D2580" s="211"/>
      <c r="E2580" s="210"/>
      <c r="F2580" s="209">
        <v>40.840000000000003</v>
      </c>
      <c r="G2580" s="212" t="s">
        <v>336</v>
      </c>
      <c r="H2580" s="211"/>
      <c r="I2580" s="210"/>
      <c r="J2580" s="209">
        <v>473.69</v>
      </c>
    </row>
    <row r="2581" spans="1:10" ht="14.25" customHeight="1" x14ac:dyDescent="0.3">
      <c r="A2581" s="212" t="s">
        <v>335</v>
      </c>
      <c r="B2581" s="211"/>
      <c r="C2581" s="211"/>
      <c r="D2581" s="211"/>
      <c r="E2581" s="210"/>
      <c r="F2581" s="209">
        <v>45.58</v>
      </c>
      <c r="G2581" s="212" t="s">
        <v>334</v>
      </c>
      <c r="H2581" s="211"/>
      <c r="I2581" s="210"/>
      <c r="J2581" s="209">
        <v>106.44</v>
      </c>
    </row>
    <row r="2582" spans="1:10" ht="14.25" customHeight="1" x14ac:dyDescent="0.3">
      <c r="A2582" s="212" t="s">
        <v>333</v>
      </c>
      <c r="B2582" s="211"/>
      <c r="C2582" s="211"/>
      <c r="D2582" s="211"/>
      <c r="E2582" s="210"/>
      <c r="F2582" s="209">
        <v>137.08000000000001</v>
      </c>
      <c r="G2582" s="212" t="s">
        <v>332</v>
      </c>
      <c r="H2582" s="211"/>
      <c r="I2582" s="210"/>
      <c r="J2582" s="209">
        <v>580.13</v>
      </c>
    </row>
    <row r="2583" spans="1:10" ht="14.25" customHeight="1" x14ac:dyDescent="0.3">
      <c r="A2583" s="232" t="s">
        <v>342</v>
      </c>
      <c r="B2583" s="228" t="s">
        <v>357</v>
      </c>
      <c r="C2583" s="228" t="s">
        <v>666</v>
      </c>
      <c r="D2583" s="231" t="s">
        <v>665</v>
      </c>
      <c r="E2583" s="230"/>
      <c r="F2583" s="230"/>
      <c r="G2583" s="230"/>
      <c r="H2583" s="230"/>
      <c r="I2583" s="229"/>
      <c r="J2583" s="228" t="s">
        <v>218</v>
      </c>
    </row>
    <row r="2584" spans="1:10" ht="14.25" customHeight="1" x14ac:dyDescent="0.3">
      <c r="A2584" s="224" t="s">
        <v>54</v>
      </c>
      <c r="B2584" s="224" t="s">
        <v>55</v>
      </c>
      <c r="C2584" s="224" t="s">
        <v>9</v>
      </c>
      <c r="D2584" s="227" t="s">
        <v>10</v>
      </c>
      <c r="E2584" s="226"/>
      <c r="F2584" s="225"/>
      <c r="G2584" s="224" t="s">
        <v>353</v>
      </c>
      <c r="H2584" s="224" t="s">
        <v>352</v>
      </c>
      <c r="I2584" s="223" t="s">
        <v>351</v>
      </c>
      <c r="J2584" s="222" t="s">
        <v>56</v>
      </c>
    </row>
    <row r="2585" spans="1:10" ht="14.25" customHeight="1" x14ac:dyDescent="0.3">
      <c r="A2585" s="216" t="s">
        <v>346</v>
      </c>
      <c r="B2585" s="216" t="s">
        <v>357</v>
      </c>
      <c r="C2585" s="216" t="s">
        <v>367</v>
      </c>
      <c r="D2585" s="219" t="s">
        <v>366</v>
      </c>
      <c r="E2585" s="218"/>
      <c r="F2585" s="217"/>
      <c r="G2585" s="216" t="s">
        <v>217</v>
      </c>
      <c r="H2585" s="215">
        <v>3.9E-2</v>
      </c>
      <c r="I2585" s="214">
        <v>91.17</v>
      </c>
      <c r="J2585" s="213">
        <v>3.56</v>
      </c>
    </row>
    <row r="2586" spans="1:10" ht="14.25" customHeight="1" x14ac:dyDescent="0.3">
      <c r="A2586" s="216" t="s">
        <v>346</v>
      </c>
      <c r="B2586" s="216" t="s">
        <v>357</v>
      </c>
      <c r="C2586" s="216" t="s">
        <v>365</v>
      </c>
      <c r="D2586" s="219" t="s">
        <v>364</v>
      </c>
      <c r="E2586" s="218"/>
      <c r="F2586" s="217"/>
      <c r="G2586" s="216" t="s">
        <v>363</v>
      </c>
      <c r="H2586" s="215">
        <v>0.5</v>
      </c>
      <c r="I2586" s="214">
        <v>45.75</v>
      </c>
      <c r="J2586" s="213">
        <v>22.88</v>
      </c>
    </row>
    <row r="2587" spans="1:10" ht="14.25" customHeight="1" x14ac:dyDescent="0.3">
      <c r="A2587" s="220" t="s">
        <v>342</v>
      </c>
      <c r="B2587" s="216" t="s">
        <v>357</v>
      </c>
      <c r="C2587" s="216" t="s">
        <v>371</v>
      </c>
      <c r="D2587" s="219" t="s">
        <v>370</v>
      </c>
      <c r="E2587" s="218"/>
      <c r="F2587" s="217"/>
      <c r="G2587" s="216" t="s">
        <v>338</v>
      </c>
      <c r="H2587" s="215">
        <v>1.1000000000000001</v>
      </c>
      <c r="I2587" s="214">
        <v>27.22</v>
      </c>
      <c r="J2587" s="213">
        <v>29.94</v>
      </c>
    </row>
    <row r="2588" spans="1:10" ht="14.25" customHeight="1" x14ac:dyDescent="0.3">
      <c r="A2588" s="220" t="s">
        <v>342</v>
      </c>
      <c r="B2588" s="216" t="s">
        <v>357</v>
      </c>
      <c r="C2588" s="216" t="s">
        <v>356</v>
      </c>
      <c r="D2588" s="219" t="s">
        <v>339</v>
      </c>
      <c r="E2588" s="218"/>
      <c r="F2588" s="217"/>
      <c r="G2588" s="216" t="s">
        <v>338</v>
      </c>
      <c r="H2588" s="215">
        <v>1.3</v>
      </c>
      <c r="I2588" s="214">
        <v>21.76</v>
      </c>
      <c r="J2588" s="213">
        <v>28.29</v>
      </c>
    </row>
    <row r="2589" spans="1:10" ht="14.25" customHeight="1" x14ac:dyDescent="0.3">
      <c r="A2589" s="212" t="s">
        <v>337</v>
      </c>
      <c r="B2589" s="211"/>
      <c r="C2589" s="211"/>
      <c r="D2589" s="211"/>
      <c r="E2589" s="210"/>
      <c r="F2589" s="209">
        <v>18.22</v>
      </c>
      <c r="G2589" s="212" t="s">
        <v>336</v>
      </c>
      <c r="H2589" s="211"/>
      <c r="I2589" s="210"/>
      <c r="J2589" s="209">
        <v>84.67</v>
      </c>
    </row>
    <row r="2590" spans="1:10" ht="14.25" customHeight="1" x14ac:dyDescent="0.3">
      <c r="A2590" s="212" t="s">
        <v>335</v>
      </c>
      <c r="B2590" s="211"/>
      <c r="C2590" s="211"/>
      <c r="D2590" s="211"/>
      <c r="E2590" s="210"/>
      <c r="F2590" s="209">
        <v>20.329999999999998</v>
      </c>
      <c r="G2590" s="212" t="s">
        <v>334</v>
      </c>
      <c r="H2590" s="211"/>
      <c r="I2590" s="210"/>
      <c r="J2590" s="209">
        <v>19.03</v>
      </c>
    </row>
    <row r="2591" spans="1:10" ht="14.25" customHeight="1" x14ac:dyDescent="0.3">
      <c r="A2591" s="212" t="s">
        <v>333</v>
      </c>
      <c r="B2591" s="211"/>
      <c r="C2591" s="211"/>
      <c r="D2591" s="211"/>
      <c r="E2591" s="210"/>
      <c r="F2591" s="209">
        <v>58.23</v>
      </c>
      <c r="G2591" s="212" t="s">
        <v>332</v>
      </c>
      <c r="H2591" s="211"/>
      <c r="I2591" s="210"/>
      <c r="J2591" s="209">
        <v>103.7</v>
      </c>
    </row>
    <row r="2592" spans="1:10" ht="14.25" customHeight="1" x14ac:dyDescent="0.3">
      <c r="A2592" s="232" t="s">
        <v>342</v>
      </c>
      <c r="B2592" s="228" t="s">
        <v>341</v>
      </c>
      <c r="C2592" s="228" t="s">
        <v>574</v>
      </c>
      <c r="D2592" s="231" t="s">
        <v>429</v>
      </c>
      <c r="E2592" s="230"/>
      <c r="F2592" s="230"/>
      <c r="G2592" s="230"/>
      <c r="H2592" s="230"/>
      <c r="I2592" s="229"/>
      <c r="J2592" s="228" t="s">
        <v>338</v>
      </c>
    </row>
    <row r="2593" spans="1:10" ht="14.25" customHeight="1" x14ac:dyDescent="0.3">
      <c r="A2593" s="224" t="s">
        <v>54</v>
      </c>
      <c r="B2593" s="224" t="s">
        <v>55</v>
      </c>
      <c r="C2593" s="224" t="s">
        <v>9</v>
      </c>
      <c r="D2593" s="227" t="s">
        <v>10</v>
      </c>
      <c r="E2593" s="226"/>
      <c r="F2593" s="225"/>
      <c r="G2593" s="224" t="s">
        <v>353</v>
      </c>
      <c r="H2593" s="224" t="s">
        <v>352</v>
      </c>
      <c r="I2593" s="223" t="s">
        <v>351</v>
      </c>
      <c r="J2593" s="222" t="s">
        <v>56</v>
      </c>
    </row>
    <row r="2594" spans="1:10" ht="14.25" customHeight="1" x14ac:dyDescent="0.3">
      <c r="A2594" s="216" t="s">
        <v>412</v>
      </c>
      <c r="B2594" s="216" t="s">
        <v>341</v>
      </c>
      <c r="C2594" s="216" t="s">
        <v>660</v>
      </c>
      <c r="D2594" s="219" t="s">
        <v>410</v>
      </c>
      <c r="E2594" s="218"/>
      <c r="F2594" s="217"/>
      <c r="G2594" s="216" t="s">
        <v>338</v>
      </c>
      <c r="H2594" s="215">
        <v>1</v>
      </c>
      <c r="I2594" s="214">
        <v>18.89</v>
      </c>
      <c r="J2594" s="213">
        <v>18.89</v>
      </c>
    </row>
    <row r="2595" spans="1:10" ht="14.25" customHeight="1" x14ac:dyDescent="0.3">
      <c r="A2595" s="220" t="s">
        <v>342</v>
      </c>
      <c r="B2595" s="216" t="s">
        <v>341</v>
      </c>
      <c r="C2595" s="216" t="s">
        <v>661</v>
      </c>
      <c r="D2595" s="219" t="s">
        <v>413</v>
      </c>
      <c r="E2595" s="218"/>
      <c r="F2595" s="217"/>
      <c r="G2595" s="216" t="s">
        <v>338</v>
      </c>
      <c r="H2595" s="215">
        <v>1</v>
      </c>
      <c r="I2595" s="214">
        <v>0.81</v>
      </c>
      <c r="J2595" s="213">
        <v>0.81</v>
      </c>
    </row>
    <row r="2596" spans="1:10" ht="14.25" customHeight="1" x14ac:dyDescent="0.3">
      <c r="A2596" s="220" t="s">
        <v>342</v>
      </c>
      <c r="B2596" s="216" t="s">
        <v>341</v>
      </c>
      <c r="C2596" s="216" t="s">
        <v>664</v>
      </c>
      <c r="D2596" s="219" t="s">
        <v>538</v>
      </c>
      <c r="E2596" s="218"/>
      <c r="F2596" s="217"/>
      <c r="G2596" s="216" t="s">
        <v>338</v>
      </c>
      <c r="H2596" s="215">
        <v>1</v>
      </c>
      <c r="I2596" s="214">
        <v>7.9</v>
      </c>
      <c r="J2596" s="213">
        <v>7.9</v>
      </c>
    </row>
    <row r="2597" spans="1:10" ht="14.25" customHeight="1" x14ac:dyDescent="0.3">
      <c r="A2597" s="212" t="s">
        <v>337</v>
      </c>
      <c r="B2597" s="211"/>
      <c r="C2597" s="211"/>
      <c r="D2597" s="211"/>
      <c r="E2597" s="210"/>
      <c r="F2597" s="209">
        <v>8.93</v>
      </c>
      <c r="G2597" s="212" t="s">
        <v>336</v>
      </c>
      <c r="H2597" s="211"/>
      <c r="I2597" s="210"/>
      <c r="J2597" s="209">
        <v>27.6</v>
      </c>
    </row>
    <row r="2598" spans="1:10" ht="14.25" customHeight="1" x14ac:dyDescent="0.3">
      <c r="A2598" s="212" t="s">
        <v>335</v>
      </c>
      <c r="B2598" s="211"/>
      <c r="C2598" s="211"/>
      <c r="D2598" s="211"/>
      <c r="E2598" s="210"/>
      <c r="F2598" s="209">
        <v>9.9600000000000009</v>
      </c>
      <c r="G2598" s="212" t="s">
        <v>334</v>
      </c>
      <c r="H2598" s="211"/>
      <c r="I2598" s="210"/>
      <c r="J2598" s="209">
        <v>6.2</v>
      </c>
    </row>
    <row r="2599" spans="1:10" ht="14.25" customHeight="1" x14ac:dyDescent="0.3">
      <c r="A2599" s="212" t="s">
        <v>333</v>
      </c>
      <c r="B2599" s="211"/>
      <c r="C2599" s="211"/>
      <c r="D2599" s="211"/>
      <c r="E2599" s="210"/>
      <c r="F2599" s="209">
        <v>27.6</v>
      </c>
      <c r="G2599" s="212" t="s">
        <v>332</v>
      </c>
      <c r="H2599" s="211"/>
      <c r="I2599" s="210"/>
      <c r="J2599" s="209">
        <v>33.799999999999997</v>
      </c>
    </row>
    <row r="2600" spans="1:10" ht="14.25" customHeight="1" x14ac:dyDescent="0.3">
      <c r="A2600" s="232" t="s">
        <v>342</v>
      </c>
      <c r="B2600" s="228" t="s">
        <v>341</v>
      </c>
      <c r="C2600" s="228" t="s">
        <v>664</v>
      </c>
      <c r="D2600" s="231" t="s">
        <v>538</v>
      </c>
      <c r="E2600" s="230"/>
      <c r="F2600" s="230"/>
      <c r="G2600" s="230"/>
      <c r="H2600" s="230"/>
      <c r="I2600" s="229"/>
      <c r="J2600" s="228" t="s">
        <v>338</v>
      </c>
    </row>
    <row r="2601" spans="1:10" ht="14.25" customHeight="1" x14ac:dyDescent="0.3">
      <c r="A2601" s="224" t="s">
        <v>54</v>
      </c>
      <c r="B2601" s="224" t="s">
        <v>55</v>
      </c>
      <c r="C2601" s="224" t="s">
        <v>9</v>
      </c>
      <c r="D2601" s="227" t="s">
        <v>10</v>
      </c>
      <c r="E2601" s="226"/>
      <c r="F2601" s="225"/>
      <c r="G2601" s="224" t="s">
        <v>353</v>
      </c>
      <c r="H2601" s="224" t="s">
        <v>352</v>
      </c>
      <c r="I2601" s="223" t="s">
        <v>351</v>
      </c>
      <c r="J2601" s="222" t="s">
        <v>56</v>
      </c>
    </row>
    <row r="2602" spans="1:10" ht="14.25" customHeight="1" x14ac:dyDescent="0.3">
      <c r="A2602" s="216" t="s">
        <v>346</v>
      </c>
      <c r="B2602" s="216" t="s">
        <v>341</v>
      </c>
      <c r="C2602" s="216" t="s">
        <v>537</v>
      </c>
      <c r="D2602" s="219" t="s">
        <v>425</v>
      </c>
      <c r="E2602" s="218"/>
      <c r="F2602" s="217"/>
      <c r="G2602" s="216" t="s">
        <v>338</v>
      </c>
      <c r="H2602" s="215">
        <v>1</v>
      </c>
      <c r="I2602" s="214">
        <v>3.47</v>
      </c>
      <c r="J2602" s="213">
        <v>3.47</v>
      </c>
    </row>
    <row r="2603" spans="1:10" ht="14.25" customHeight="1" x14ac:dyDescent="0.3">
      <c r="A2603" s="216" t="s">
        <v>346</v>
      </c>
      <c r="B2603" s="216" t="s">
        <v>341</v>
      </c>
      <c r="C2603" s="216" t="s">
        <v>536</v>
      </c>
      <c r="D2603" s="219" t="s">
        <v>423</v>
      </c>
      <c r="E2603" s="218"/>
      <c r="F2603" s="217"/>
      <c r="G2603" s="216" t="s">
        <v>338</v>
      </c>
      <c r="H2603" s="215">
        <v>1</v>
      </c>
      <c r="I2603" s="214">
        <v>1</v>
      </c>
      <c r="J2603" s="213">
        <v>1</v>
      </c>
    </row>
    <row r="2604" spans="1:10" ht="14.25" customHeight="1" x14ac:dyDescent="0.3">
      <c r="A2604" s="216" t="s">
        <v>346</v>
      </c>
      <c r="B2604" s="216" t="s">
        <v>341</v>
      </c>
      <c r="C2604" s="216" t="s">
        <v>535</v>
      </c>
      <c r="D2604" s="219" t="s">
        <v>534</v>
      </c>
      <c r="E2604" s="218"/>
      <c r="F2604" s="217"/>
      <c r="G2604" s="216" t="s">
        <v>338</v>
      </c>
      <c r="H2604" s="215">
        <v>1</v>
      </c>
      <c r="I2604" s="214">
        <v>1.34</v>
      </c>
      <c r="J2604" s="213">
        <v>1.34</v>
      </c>
    </row>
    <row r="2605" spans="1:10" ht="14.25" customHeight="1" x14ac:dyDescent="0.3">
      <c r="A2605" s="216" t="s">
        <v>346</v>
      </c>
      <c r="B2605" s="216" t="s">
        <v>341</v>
      </c>
      <c r="C2605" s="216" t="s">
        <v>533</v>
      </c>
      <c r="D2605" s="219" t="s">
        <v>532</v>
      </c>
      <c r="E2605" s="218"/>
      <c r="F2605" s="217"/>
      <c r="G2605" s="216" t="s">
        <v>338</v>
      </c>
      <c r="H2605" s="215">
        <v>1</v>
      </c>
      <c r="I2605" s="214">
        <v>0.04</v>
      </c>
      <c r="J2605" s="213">
        <v>0.04</v>
      </c>
    </row>
    <row r="2606" spans="1:10" ht="22.8" customHeight="1" x14ac:dyDescent="0.3">
      <c r="A2606" s="216" t="s">
        <v>346</v>
      </c>
      <c r="B2606" s="216" t="s">
        <v>341</v>
      </c>
      <c r="C2606" s="216" t="s">
        <v>663</v>
      </c>
      <c r="D2606" s="219" t="s">
        <v>415</v>
      </c>
      <c r="E2606" s="218"/>
      <c r="F2606" s="217"/>
      <c r="G2606" s="216" t="s">
        <v>338</v>
      </c>
      <c r="H2606" s="215">
        <v>1</v>
      </c>
      <c r="I2606" s="214">
        <v>1.2</v>
      </c>
      <c r="J2606" s="213">
        <v>1.2</v>
      </c>
    </row>
    <row r="2607" spans="1:10" ht="22.8" customHeight="1" x14ac:dyDescent="0.3">
      <c r="A2607" s="216" t="s">
        <v>346</v>
      </c>
      <c r="B2607" s="216" t="s">
        <v>341</v>
      </c>
      <c r="C2607" s="216" t="s">
        <v>662</v>
      </c>
      <c r="D2607" s="219" t="s">
        <v>417</v>
      </c>
      <c r="E2607" s="218"/>
      <c r="F2607" s="217"/>
      <c r="G2607" s="216" t="s">
        <v>338</v>
      </c>
      <c r="H2607" s="215">
        <v>1</v>
      </c>
      <c r="I2607" s="214">
        <v>0.85</v>
      </c>
      <c r="J2607" s="213">
        <v>0.85</v>
      </c>
    </row>
    <row r="2608" spans="1:10" ht="14.25" customHeight="1" x14ac:dyDescent="0.3">
      <c r="A2608" s="212" t="s">
        <v>337</v>
      </c>
      <c r="B2608" s="211"/>
      <c r="C2608" s="211"/>
      <c r="D2608" s="211"/>
      <c r="E2608" s="210"/>
      <c r="F2608" s="209">
        <v>0</v>
      </c>
      <c r="G2608" s="212" t="s">
        <v>336</v>
      </c>
      <c r="H2608" s="211"/>
      <c r="I2608" s="210"/>
      <c r="J2608" s="209">
        <v>7.9</v>
      </c>
    </row>
    <row r="2609" spans="1:10" ht="14.25" customHeight="1" x14ac:dyDescent="0.3">
      <c r="A2609" s="212" t="s">
        <v>335</v>
      </c>
      <c r="B2609" s="211"/>
      <c r="C2609" s="211"/>
      <c r="D2609" s="211"/>
      <c r="E2609" s="210"/>
      <c r="F2609" s="209">
        <v>0</v>
      </c>
      <c r="G2609" s="212" t="s">
        <v>334</v>
      </c>
      <c r="H2609" s="211"/>
      <c r="I2609" s="210"/>
      <c r="J2609" s="209">
        <v>1.78</v>
      </c>
    </row>
    <row r="2610" spans="1:10" ht="14.25" customHeight="1" x14ac:dyDescent="0.3">
      <c r="A2610" s="212" t="s">
        <v>333</v>
      </c>
      <c r="B2610" s="211"/>
      <c r="C2610" s="211"/>
      <c r="D2610" s="211"/>
      <c r="E2610" s="210"/>
      <c r="F2610" s="209">
        <v>0</v>
      </c>
      <c r="G2610" s="212" t="s">
        <v>332</v>
      </c>
      <c r="H2610" s="211"/>
      <c r="I2610" s="210"/>
      <c r="J2610" s="209">
        <v>9.68</v>
      </c>
    </row>
    <row r="2611" spans="1:10" ht="14.25" customHeight="1" x14ac:dyDescent="0.3">
      <c r="A2611" s="232" t="s">
        <v>342</v>
      </c>
      <c r="B2611" s="228" t="s">
        <v>341</v>
      </c>
      <c r="C2611" s="228" t="s">
        <v>661</v>
      </c>
      <c r="D2611" s="231" t="s">
        <v>413</v>
      </c>
      <c r="E2611" s="230"/>
      <c r="F2611" s="230"/>
      <c r="G2611" s="230"/>
      <c r="H2611" s="230"/>
      <c r="I2611" s="229"/>
      <c r="J2611" s="228" t="s">
        <v>338</v>
      </c>
    </row>
    <row r="2612" spans="1:10" ht="14.25" customHeight="1" x14ac:dyDescent="0.3">
      <c r="A2612" s="224" t="s">
        <v>54</v>
      </c>
      <c r="B2612" s="224" t="s">
        <v>55</v>
      </c>
      <c r="C2612" s="224" t="s">
        <v>9</v>
      </c>
      <c r="D2612" s="227" t="s">
        <v>10</v>
      </c>
      <c r="E2612" s="226"/>
      <c r="F2612" s="225"/>
      <c r="G2612" s="224" t="s">
        <v>353</v>
      </c>
      <c r="H2612" s="224" t="s">
        <v>352</v>
      </c>
      <c r="I2612" s="223" t="s">
        <v>351</v>
      </c>
      <c r="J2612" s="222" t="s">
        <v>56</v>
      </c>
    </row>
    <row r="2613" spans="1:10" ht="14.25" customHeight="1" x14ac:dyDescent="0.3">
      <c r="A2613" s="216" t="s">
        <v>412</v>
      </c>
      <c r="B2613" s="216" t="s">
        <v>341</v>
      </c>
      <c r="C2613" s="216" t="s">
        <v>660</v>
      </c>
      <c r="D2613" s="219" t="s">
        <v>410</v>
      </c>
      <c r="E2613" s="218"/>
      <c r="F2613" s="217"/>
      <c r="G2613" s="216" t="s">
        <v>338</v>
      </c>
      <c r="H2613" s="215">
        <v>4.2970000000000001E-2</v>
      </c>
      <c r="I2613" s="214">
        <v>18.89</v>
      </c>
      <c r="J2613" s="213">
        <v>0.81</v>
      </c>
    </row>
    <row r="2614" spans="1:10" ht="14.25" customHeight="1" x14ac:dyDescent="0.3">
      <c r="A2614" s="212" t="s">
        <v>337</v>
      </c>
      <c r="B2614" s="211"/>
      <c r="C2614" s="211"/>
      <c r="D2614" s="211"/>
      <c r="E2614" s="210"/>
      <c r="F2614" s="209">
        <v>0.38</v>
      </c>
      <c r="G2614" s="212" t="s">
        <v>336</v>
      </c>
      <c r="H2614" s="211"/>
      <c r="I2614" s="210"/>
      <c r="J2614" s="209">
        <v>0.81</v>
      </c>
    </row>
    <row r="2615" spans="1:10" ht="14.25" customHeight="1" x14ac:dyDescent="0.3">
      <c r="A2615" s="212" t="s">
        <v>335</v>
      </c>
      <c r="B2615" s="211"/>
      <c r="C2615" s="211"/>
      <c r="D2615" s="211"/>
      <c r="E2615" s="210"/>
      <c r="F2615" s="209">
        <v>0.43</v>
      </c>
      <c r="G2615" s="212" t="s">
        <v>334</v>
      </c>
      <c r="H2615" s="211"/>
      <c r="I2615" s="210"/>
      <c r="J2615" s="209">
        <v>0.18</v>
      </c>
    </row>
    <row r="2616" spans="1:10" ht="14.25" customHeight="1" x14ac:dyDescent="0.3">
      <c r="A2616" s="212" t="s">
        <v>333</v>
      </c>
      <c r="B2616" s="211"/>
      <c r="C2616" s="211"/>
      <c r="D2616" s="211"/>
      <c r="E2616" s="210"/>
      <c r="F2616" s="209">
        <v>0.81</v>
      </c>
      <c r="G2616" s="212" t="s">
        <v>332</v>
      </c>
      <c r="H2616" s="211"/>
      <c r="I2616" s="210"/>
      <c r="J2616" s="209">
        <v>0.99</v>
      </c>
    </row>
    <row r="2617" spans="1:10" ht="22.8" customHeight="1" x14ac:dyDescent="0.3">
      <c r="A2617" s="232" t="s">
        <v>342</v>
      </c>
      <c r="B2617" s="228" t="s">
        <v>341</v>
      </c>
      <c r="C2617" s="228" t="s">
        <v>659</v>
      </c>
      <c r="D2617" s="231" t="s">
        <v>658</v>
      </c>
      <c r="E2617" s="230"/>
      <c r="F2617" s="230"/>
      <c r="G2617" s="230"/>
      <c r="H2617" s="230"/>
      <c r="I2617" s="229"/>
      <c r="J2617" s="228" t="s">
        <v>442</v>
      </c>
    </row>
    <row r="2618" spans="1:10" ht="14.25" customHeight="1" x14ac:dyDescent="0.3">
      <c r="A2618" s="224" t="s">
        <v>54</v>
      </c>
      <c r="B2618" s="224" t="s">
        <v>55</v>
      </c>
      <c r="C2618" s="224" t="s">
        <v>9</v>
      </c>
      <c r="D2618" s="227" t="s">
        <v>10</v>
      </c>
      <c r="E2618" s="226"/>
      <c r="F2618" s="225"/>
      <c r="G2618" s="224" t="s">
        <v>353</v>
      </c>
      <c r="H2618" s="224" t="s">
        <v>352</v>
      </c>
      <c r="I2618" s="223" t="s">
        <v>351</v>
      </c>
      <c r="J2618" s="222" t="s">
        <v>56</v>
      </c>
    </row>
    <row r="2619" spans="1:10" ht="14.25" customHeight="1" x14ac:dyDescent="0.3">
      <c r="A2619" s="220" t="s">
        <v>342</v>
      </c>
      <c r="B2619" s="216" t="s">
        <v>341</v>
      </c>
      <c r="C2619" s="216" t="s">
        <v>640</v>
      </c>
      <c r="D2619" s="219" t="s">
        <v>639</v>
      </c>
      <c r="E2619" s="218"/>
      <c r="F2619" s="217"/>
      <c r="G2619" s="216" t="s">
        <v>338</v>
      </c>
      <c r="H2619" s="215">
        <v>1</v>
      </c>
      <c r="I2619" s="214">
        <v>28.06</v>
      </c>
      <c r="J2619" s="213">
        <v>28.06</v>
      </c>
    </row>
    <row r="2620" spans="1:10" ht="32.700000000000003" customHeight="1" x14ac:dyDescent="0.3">
      <c r="A2620" s="220" t="s">
        <v>342</v>
      </c>
      <c r="B2620" s="216" t="s">
        <v>341</v>
      </c>
      <c r="C2620" s="216" t="s">
        <v>657</v>
      </c>
      <c r="D2620" s="219" t="s">
        <v>656</v>
      </c>
      <c r="E2620" s="218"/>
      <c r="F2620" s="217"/>
      <c r="G2620" s="216" t="s">
        <v>338</v>
      </c>
      <c r="H2620" s="215">
        <v>1</v>
      </c>
      <c r="I2620" s="214">
        <v>26.96</v>
      </c>
      <c r="J2620" s="213">
        <v>26.96</v>
      </c>
    </row>
    <row r="2621" spans="1:10" ht="32.700000000000003" customHeight="1" x14ac:dyDescent="0.3">
      <c r="A2621" s="220" t="s">
        <v>342</v>
      </c>
      <c r="B2621" s="216" t="s">
        <v>341</v>
      </c>
      <c r="C2621" s="216" t="s">
        <v>654</v>
      </c>
      <c r="D2621" s="219" t="s">
        <v>653</v>
      </c>
      <c r="E2621" s="218"/>
      <c r="F2621" s="217"/>
      <c r="G2621" s="216" t="s">
        <v>338</v>
      </c>
      <c r="H2621" s="215">
        <v>1</v>
      </c>
      <c r="I2621" s="214">
        <v>9.93</v>
      </c>
      <c r="J2621" s="213">
        <v>9.93</v>
      </c>
    </row>
    <row r="2622" spans="1:10" ht="32.700000000000003" customHeight="1" x14ac:dyDescent="0.3">
      <c r="A2622" s="220" t="s">
        <v>342</v>
      </c>
      <c r="B2622" s="216" t="s">
        <v>341</v>
      </c>
      <c r="C2622" s="216" t="s">
        <v>652</v>
      </c>
      <c r="D2622" s="219" t="s">
        <v>651</v>
      </c>
      <c r="E2622" s="218"/>
      <c r="F2622" s="217"/>
      <c r="G2622" s="216" t="s">
        <v>338</v>
      </c>
      <c r="H2622" s="215">
        <v>1</v>
      </c>
      <c r="I2622" s="214">
        <v>45.75</v>
      </c>
      <c r="J2622" s="213">
        <v>45.75</v>
      </c>
    </row>
    <row r="2623" spans="1:10" ht="32.700000000000003" customHeight="1" x14ac:dyDescent="0.3">
      <c r="A2623" s="220" t="s">
        <v>342</v>
      </c>
      <c r="B2623" s="216" t="s">
        <v>341</v>
      </c>
      <c r="C2623" s="216" t="s">
        <v>650</v>
      </c>
      <c r="D2623" s="219" t="s">
        <v>649</v>
      </c>
      <c r="E2623" s="218"/>
      <c r="F2623" s="217"/>
      <c r="G2623" s="216" t="s">
        <v>338</v>
      </c>
      <c r="H2623" s="215">
        <v>1</v>
      </c>
      <c r="I2623" s="214">
        <v>4.01</v>
      </c>
      <c r="J2623" s="213">
        <v>4.01</v>
      </c>
    </row>
    <row r="2624" spans="1:10" ht="32.700000000000003" customHeight="1" x14ac:dyDescent="0.3">
      <c r="A2624" s="220" t="s">
        <v>342</v>
      </c>
      <c r="B2624" s="216" t="s">
        <v>341</v>
      </c>
      <c r="C2624" s="216" t="s">
        <v>644</v>
      </c>
      <c r="D2624" s="219" t="s">
        <v>643</v>
      </c>
      <c r="E2624" s="218"/>
      <c r="F2624" s="217"/>
      <c r="G2624" s="216" t="s">
        <v>338</v>
      </c>
      <c r="H2624" s="215">
        <v>1</v>
      </c>
      <c r="I2624" s="214">
        <v>160.96</v>
      </c>
      <c r="J2624" s="213">
        <v>160.96</v>
      </c>
    </row>
    <row r="2625" spans="1:10" ht="14.25" customHeight="1" x14ac:dyDescent="0.3">
      <c r="A2625" s="212" t="s">
        <v>337</v>
      </c>
      <c r="B2625" s="211"/>
      <c r="C2625" s="211"/>
      <c r="D2625" s="211"/>
      <c r="E2625" s="210"/>
      <c r="F2625" s="209">
        <v>9.9</v>
      </c>
      <c r="G2625" s="212" t="s">
        <v>336</v>
      </c>
      <c r="H2625" s="211"/>
      <c r="I2625" s="210"/>
      <c r="J2625" s="209">
        <v>275.67</v>
      </c>
    </row>
    <row r="2626" spans="1:10" ht="14.25" customHeight="1" x14ac:dyDescent="0.3">
      <c r="A2626" s="212" t="s">
        <v>335</v>
      </c>
      <c r="B2626" s="211"/>
      <c r="C2626" s="211"/>
      <c r="D2626" s="211"/>
      <c r="E2626" s="210"/>
      <c r="F2626" s="209">
        <v>11.05</v>
      </c>
      <c r="G2626" s="212" t="s">
        <v>334</v>
      </c>
      <c r="H2626" s="211"/>
      <c r="I2626" s="210"/>
      <c r="J2626" s="209">
        <v>61.94</v>
      </c>
    </row>
    <row r="2627" spans="1:10" ht="14.25" customHeight="1" x14ac:dyDescent="0.3">
      <c r="A2627" s="212" t="s">
        <v>333</v>
      </c>
      <c r="B2627" s="211"/>
      <c r="C2627" s="211"/>
      <c r="D2627" s="211"/>
      <c r="E2627" s="210"/>
      <c r="F2627" s="209">
        <v>28.06</v>
      </c>
      <c r="G2627" s="212" t="s">
        <v>332</v>
      </c>
      <c r="H2627" s="211"/>
      <c r="I2627" s="210"/>
      <c r="J2627" s="209">
        <v>337.61</v>
      </c>
    </row>
    <row r="2628" spans="1:10" ht="22.8" customHeight="1" x14ac:dyDescent="0.3">
      <c r="A2628" s="232" t="s">
        <v>342</v>
      </c>
      <c r="B2628" s="228" t="s">
        <v>341</v>
      </c>
      <c r="C2628" s="228" t="s">
        <v>657</v>
      </c>
      <c r="D2628" s="231" t="s">
        <v>656</v>
      </c>
      <c r="E2628" s="230"/>
      <c r="F2628" s="230"/>
      <c r="G2628" s="230"/>
      <c r="H2628" s="230"/>
      <c r="I2628" s="229"/>
      <c r="J2628" s="228" t="s">
        <v>338</v>
      </c>
    </row>
    <row r="2629" spans="1:10" ht="14.25" customHeight="1" x14ac:dyDescent="0.3">
      <c r="A2629" s="224" t="s">
        <v>54</v>
      </c>
      <c r="B2629" s="224" t="s">
        <v>55</v>
      </c>
      <c r="C2629" s="224" t="s">
        <v>9</v>
      </c>
      <c r="D2629" s="227" t="s">
        <v>10</v>
      </c>
      <c r="E2629" s="226"/>
      <c r="F2629" s="225"/>
      <c r="G2629" s="224" t="s">
        <v>353</v>
      </c>
      <c r="H2629" s="224" t="s">
        <v>352</v>
      </c>
      <c r="I2629" s="223" t="s">
        <v>351</v>
      </c>
      <c r="J2629" s="222" t="s">
        <v>56</v>
      </c>
    </row>
    <row r="2630" spans="1:10" ht="32.700000000000003" customHeight="1" x14ac:dyDescent="0.3">
      <c r="A2630" s="216" t="s">
        <v>362</v>
      </c>
      <c r="B2630" s="216" t="s">
        <v>341</v>
      </c>
      <c r="C2630" s="216" t="s">
        <v>648</v>
      </c>
      <c r="D2630" s="219" t="s">
        <v>647</v>
      </c>
      <c r="E2630" s="218"/>
      <c r="F2630" s="217"/>
      <c r="G2630" s="216" t="s">
        <v>0</v>
      </c>
      <c r="H2630" s="215">
        <v>5.5099999999999998E-5</v>
      </c>
      <c r="I2630" s="214">
        <v>139625</v>
      </c>
      <c r="J2630" s="213">
        <v>7.69</v>
      </c>
    </row>
    <row r="2631" spans="1:10" ht="30.75" customHeight="1" x14ac:dyDescent="0.3"/>
    <row r="2632" spans="1:10" ht="11.25" customHeight="1" x14ac:dyDescent="0.3">
      <c r="A2632" s="208" t="s">
        <v>331</v>
      </c>
      <c r="B2632" s="208"/>
      <c r="C2632" s="208"/>
      <c r="D2632" s="208"/>
      <c r="E2632" s="208"/>
      <c r="F2632" s="208"/>
      <c r="G2632" s="208"/>
      <c r="H2632" s="208"/>
      <c r="I2632" s="208"/>
      <c r="J2632" s="208"/>
    </row>
    <row r="2633" spans="1:10" ht="11.25" customHeight="1" x14ac:dyDescent="0.3">
      <c r="A2633" s="208" t="s">
        <v>330</v>
      </c>
      <c r="B2633" s="208"/>
      <c r="C2633" s="208"/>
      <c r="D2633" s="208"/>
      <c r="E2633" s="208"/>
      <c r="F2633" s="208"/>
      <c r="G2633" s="208"/>
      <c r="H2633" s="208"/>
      <c r="I2633" s="208"/>
      <c r="J2633" s="208"/>
    </row>
    <row r="2634" spans="1:10" ht="11.25" customHeight="1" x14ac:dyDescent="0.3">
      <c r="A2634" s="208" t="s">
        <v>329</v>
      </c>
      <c r="B2634" s="208"/>
      <c r="C2634" s="208"/>
      <c r="D2634" s="208"/>
      <c r="E2634" s="208"/>
      <c r="F2634" s="208"/>
      <c r="G2634" s="208"/>
      <c r="H2634" s="208"/>
      <c r="I2634" s="208"/>
      <c r="J2634" s="208"/>
    </row>
    <row r="2635" spans="1:10" ht="70.95" customHeight="1" x14ac:dyDescent="0.3"/>
    <row r="2636" spans="1:10" ht="14.25" customHeight="1" x14ac:dyDescent="0.3">
      <c r="A2636" s="256" t="s">
        <v>395</v>
      </c>
      <c r="B2636" s="255"/>
      <c r="C2636" s="255"/>
      <c r="D2636" s="255"/>
      <c r="E2636" s="255"/>
      <c r="F2636" s="255"/>
      <c r="G2636" s="255"/>
      <c r="H2636" s="255"/>
      <c r="I2636" s="255"/>
      <c r="J2636" s="254"/>
    </row>
    <row r="2637" spans="1:10" ht="14.25" customHeight="1" x14ac:dyDescent="0.3">
      <c r="A2637" s="253" t="s">
        <v>394</v>
      </c>
      <c r="B2637" s="251" t="s">
        <v>57</v>
      </c>
      <c r="C2637" s="250"/>
      <c r="D2637" s="250"/>
      <c r="E2637" s="250"/>
      <c r="F2637" s="250"/>
      <c r="G2637" s="250"/>
      <c r="H2637" s="249"/>
      <c r="I2637" s="233" t="s">
        <v>393</v>
      </c>
      <c r="J2637" s="216" t="s">
        <v>655</v>
      </c>
    </row>
    <row r="2638" spans="1:10" ht="14.25" customHeight="1" x14ac:dyDescent="0.3">
      <c r="A2638" s="253" t="s">
        <v>61</v>
      </c>
      <c r="B2638" s="251" t="s">
        <v>65</v>
      </c>
      <c r="C2638" s="250"/>
      <c r="D2638" s="250"/>
      <c r="E2638" s="250"/>
      <c r="F2638" s="250"/>
      <c r="G2638" s="250"/>
      <c r="H2638" s="249"/>
      <c r="I2638" s="233" t="s">
        <v>391</v>
      </c>
      <c r="J2638" s="216" t="s">
        <v>390</v>
      </c>
    </row>
    <row r="2639" spans="1:10" ht="14.25" customHeight="1" x14ac:dyDescent="0.3">
      <c r="A2639" s="252" t="s">
        <v>389</v>
      </c>
      <c r="B2639" s="251" t="s">
        <v>209</v>
      </c>
      <c r="C2639" s="250"/>
      <c r="D2639" s="250"/>
      <c r="E2639" s="250"/>
      <c r="F2639" s="250"/>
      <c r="G2639" s="250"/>
      <c r="H2639" s="249"/>
      <c r="I2639" s="240" t="s">
        <v>388</v>
      </c>
      <c r="J2639" s="239"/>
    </row>
    <row r="2640" spans="1:10" ht="14.25" customHeight="1" x14ac:dyDescent="0.3">
      <c r="A2640" s="248" t="s">
        <v>387</v>
      </c>
      <c r="B2640" s="247" t="s">
        <v>386</v>
      </c>
      <c r="C2640" s="246"/>
      <c r="D2640" s="246"/>
      <c r="E2640" s="246"/>
      <c r="F2640" s="246"/>
      <c r="G2640" s="246"/>
      <c r="H2640" s="245"/>
      <c r="I2640" s="233" t="s">
        <v>385</v>
      </c>
      <c r="J2640" s="216" t="s">
        <v>384</v>
      </c>
    </row>
    <row r="2641" spans="1:10" ht="14.25" customHeight="1" x14ac:dyDescent="0.3">
      <c r="A2641" s="238"/>
      <c r="B2641" s="243"/>
      <c r="C2641" s="242"/>
      <c r="D2641" s="242"/>
      <c r="E2641" s="242"/>
      <c r="F2641" s="242"/>
      <c r="G2641" s="242"/>
      <c r="H2641" s="241"/>
      <c r="I2641" s="244" t="s">
        <v>383</v>
      </c>
      <c r="J2641" s="216" t="s">
        <v>382</v>
      </c>
    </row>
    <row r="2642" spans="1:10" ht="14.25" customHeight="1" x14ac:dyDescent="0.3">
      <c r="A2642" s="238"/>
      <c r="B2642" s="243"/>
      <c r="C2642" s="242"/>
      <c r="D2642" s="242"/>
      <c r="E2642" s="242"/>
      <c r="F2642" s="242"/>
      <c r="G2642" s="242"/>
      <c r="H2642" s="241"/>
      <c r="I2642" s="240" t="s">
        <v>7</v>
      </c>
      <c r="J2642" s="239"/>
    </row>
    <row r="2643" spans="1:10" ht="14.25" customHeight="1" x14ac:dyDescent="0.3">
      <c r="A2643" s="238"/>
      <c r="B2643" s="237"/>
      <c r="C2643" s="236"/>
      <c r="D2643" s="236"/>
      <c r="E2643" s="236"/>
      <c r="F2643" s="236"/>
      <c r="G2643" s="236"/>
      <c r="H2643" s="235"/>
      <c r="I2643" s="233" t="s">
        <v>381</v>
      </c>
      <c r="J2643" s="216" t="s">
        <v>380</v>
      </c>
    </row>
    <row r="2644" spans="1:10" ht="14.25" customHeight="1" x14ac:dyDescent="0.3">
      <c r="A2644" s="234"/>
      <c r="B2644" s="219" t="s">
        <v>378</v>
      </c>
      <c r="C2644" s="218"/>
      <c r="D2644" s="217"/>
      <c r="E2644" s="219" t="s">
        <v>320</v>
      </c>
      <c r="F2644" s="218"/>
      <c r="G2644" s="218"/>
      <c r="H2644" s="217"/>
      <c r="I2644" s="233" t="s">
        <v>379</v>
      </c>
      <c r="J2644" s="216" t="s">
        <v>378</v>
      </c>
    </row>
    <row r="2645" spans="1:10" ht="14.25" customHeight="1" x14ac:dyDescent="0.3">
      <c r="A2645" s="233" t="s">
        <v>377</v>
      </c>
      <c r="B2645" s="219" t="s">
        <v>376</v>
      </c>
      <c r="C2645" s="218"/>
      <c r="D2645" s="218"/>
      <c r="E2645" s="218"/>
      <c r="F2645" s="218"/>
      <c r="G2645" s="218"/>
      <c r="H2645" s="218"/>
      <c r="I2645" s="218"/>
      <c r="J2645" s="217"/>
    </row>
    <row r="2646" spans="1:10" ht="32.700000000000003" customHeight="1" x14ac:dyDescent="0.3">
      <c r="A2646" s="216" t="s">
        <v>362</v>
      </c>
      <c r="B2646" s="216" t="s">
        <v>341</v>
      </c>
      <c r="C2646" s="216" t="s">
        <v>646</v>
      </c>
      <c r="D2646" s="219" t="s">
        <v>645</v>
      </c>
      <c r="E2646" s="218"/>
      <c r="F2646" s="217"/>
      <c r="G2646" s="216" t="s">
        <v>0</v>
      </c>
      <c r="H2646" s="215">
        <v>3.43E-5</v>
      </c>
      <c r="I2646" s="214">
        <v>561891.87</v>
      </c>
      <c r="J2646" s="213">
        <v>19.27</v>
      </c>
    </row>
    <row r="2647" spans="1:10" ht="14.25" customHeight="1" x14ac:dyDescent="0.3">
      <c r="A2647" s="212" t="s">
        <v>337</v>
      </c>
      <c r="B2647" s="211"/>
      <c r="C2647" s="211"/>
      <c r="D2647" s="211"/>
      <c r="E2647" s="210"/>
      <c r="F2647" s="209">
        <v>0</v>
      </c>
      <c r="G2647" s="212" t="s">
        <v>336</v>
      </c>
      <c r="H2647" s="211"/>
      <c r="I2647" s="210"/>
      <c r="J2647" s="209">
        <v>26.96</v>
      </c>
    </row>
    <row r="2648" spans="1:10" ht="14.25" customHeight="1" x14ac:dyDescent="0.3">
      <c r="A2648" s="212" t="s">
        <v>335</v>
      </c>
      <c r="B2648" s="211"/>
      <c r="C2648" s="211"/>
      <c r="D2648" s="211"/>
      <c r="E2648" s="210"/>
      <c r="F2648" s="209">
        <v>0</v>
      </c>
      <c r="G2648" s="212" t="s">
        <v>334</v>
      </c>
      <c r="H2648" s="211"/>
      <c r="I2648" s="210"/>
      <c r="J2648" s="209">
        <v>6.06</v>
      </c>
    </row>
    <row r="2649" spans="1:10" ht="14.25" customHeight="1" x14ac:dyDescent="0.3">
      <c r="A2649" s="212" t="s">
        <v>333</v>
      </c>
      <c r="B2649" s="211"/>
      <c r="C2649" s="211"/>
      <c r="D2649" s="211"/>
      <c r="E2649" s="210"/>
      <c r="F2649" s="209">
        <v>0</v>
      </c>
      <c r="G2649" s="212" t="s">
        <v>332</v>
      </c>
      <c r="H2649" s="211"/>
      <c r="I2649" s="210"/>
      <c r="J2649" s="209">
        <v>33.020000000000003</v>
      </c>
    </row>
    <row r="2650" spans="1:10" ht="22.8" customHeight="1" x14ac:dyDescent="0.3">
      <c r="A2650" s="232" t="s">
        <v>342</v>
      </c>
      <c r="B2650" s="228" t="s">
        <v>341</v>
      </c>
      <c r="C2650" s="228" t="s">
        <v>654</v>
      </c>
      <c r="D2650" s="231" t="s">
        <v>653</v>
      </c>
      <c r="E2650" s="230"/>
      <c r="F2650" s="230"/>
      <c r="G2650" s="230"/>
      <c r="H2650" s="230"/>
      <c r="I2650" s="229"/>
      <c r="J2650" s="228" t="s">
        <v>338</v>
      </c>
    </row>
    <row r="2651" spans="1:10" ht="14.25" customHeight="1" x14ac:dyDescent="0.3">
      <c r="A2651" s="224" t="s">
        <v>54</v>
      </c>
      <c r="B2651" s="224" t="s">
        <v>55</v>
      </c>
      <c r="C2651" s="224" t="s">
        <v>9</v>
      </c>
      <c r="D2651" s="227" t="s">
        <v>10</v>
      </c>
      <c r="E2651" s="226"/>
      <c r="F2651" s="225"/>
      <c r="G2651" s="224" t="s">
        <v>353</v>
      </c>
      <c r="H2651" s="224" t="s">
        <v>352</v>
      </c>
      <c r="I2651" s="223" t="s">
        <v>351</v>
      </c>
      <c r="J2651" s="222" t="s">
        <v>56</v>
      </c>
    </row>
    <row r="2652" spans="1:10" ht="32.700000000000003" customHeight="1" x14ac:dyDescent="0.3">
      <c r="A2652" s="216" t="s">
        <v>362</v>
      </c>
      <c r="B2652" s="216" t="s">
        <v>341</v>
      </c>
      <c r="C2652" s="216" t="s">
        <v>648</v>
      </c>
      <c r="D2652" s="219" t="s">
        <v>647</v>
      </c>
      <c r="E2652" s="218"/>
      <c r="F2652" s="217"/>
      <c r="G2652" s="216" t="s">
        <v>0</v>
      </c>
      <c r="H2652" s="215">
        <v>1.4399999999999999E-5</v>
      </c>
      <c r="I2652" s="214">
        <v>139625</v>
      </c>
      <c r="J2652" s="213">
        <v>2.0099999999999998</v>
      </c>
    </row>
    <row r="2653" spans="1:10" ht="32.700000000000003" customHeight="1" x14ac:dyDescent="0.3">
      <c r="A2653" s="216" t="s">
        <v>362</v>
      </c>
      <c r="B2653" s="216" t="s">
        <v>341</v>
      </c>
      <c r="C2653" s="216" t="s">
        <v>646</v>
      </c>
      <c r="D2653" s="219" t="s">
        <v>645</v>
      </c>
      <c r="E2653" s="218"/>
      <c r="F2653" s="217"/>
      <c r="G2653" s="216" t="s">
        <v>0</v>
      </c>
      <c r="H2653" s="215">
        <v>1.4100000000000001E-5</v>
      </c>
      <c r="I2653" s="214">
        <v>561891.87</v>
      </c>
      <c r="J2653" s="213">
        <v>7.92</v>
      </c>
    </row>
    <row r="2654" spans="1:10" ht="14.25" customHeight="1" x14ac:dyDescent="0.3">
      <c r="A2654" s="212" t="s">
        <v>337</v>
      </c>
      <c r="B2654" s="211"/>
      <c r="C2654" s="211"/>
      <c r="D2654" s="211"/>
      <c r="E2654" s="210"/>
      <c r="F2654" s="209">
        <v>0</v>
      </c>
      <c r="G2654" s="212" t="s">
        <v>336</v>
      </c>
      <c r="H2654" s="211"/>
      <c r="I2654" s="210"/>
      <c r="J2654" s="209">
        <v>9.93</v>
      </c>
    </row>
    <row r="2655" spans="1:10" ht="14.25" customHeight="1" x14ac:dyDescent="0.3">
      <c r="A2655" s="212" t="s">
        <v>335</v>
      </c>
      <c r="B2655" s="211"/>
      <c r="C2655" s="211"/>
      <c r="D2655" s="211"/>
      <c r="E2655" s="210"/>
      <c r="F2655" s="209">
        <v>0</v>
      </c>
      <c r="G2655" s="212" t="s">
        <v>334</v>
      </c>
      <c r="H2655" s="211"/>
      <c r="I2655" s="210"/>
      <c r="J2655" s="209">
        <v>2.23</v>
      </c>
    </row>
    <row r="2656" spans="1:10" ht="14.25" customHeight="1" x14ac:dyDescent="0.3">
      <c r="A2656" s="212" t="s">
        <v>333</v>
      </c>
      <c r="B2656" s="211"/>
      <c r="C2656" s="211"/>
      <c r="D2656" s="211"/>
      <c r="E2656" s="210"/>
      <c r="F2656" s="209">
        <v>0</v>
      </c>
      <c r="G2656" s="212" t="s">
        <v>332</v>
      </c>
      <c r="H2656" s="211"/>
      <c r="I2656" s="210"/>
      <c r="J2656" s="209">
        <v>12.16</v>
      </c>
    </row>
    <row r="2657" spans="1:10" ht="22.8" customHeight="1" x14ac:dyDescent="0.3">
      <c r="A2657" s="232" t="s">
        <v>342</v>
      </c>
      <c r="B2657" s="228" t="s">
        <v>341</v>
      </c>
      <c r="C2657" s="228" t="s">
        <v>652</v>
      </c>
      <c r="D2657" s="231" t="s">
        <v>651</v>
      </c>
      <c r="E2657" s="230"/>
      <c r="F2657" s="230"/>
      <c r="G2657" s="230"/>
      <c r="H2657" s="230"/>
      <c r="I2657" s="229"/>
      <c r="J2657" s="228" t="s">
        <v>338</v>
      </c>
    </row>
    <row r="2658" spans="1:10" ht="14.25" customHeight="1" x14ac:dyDescent="0.3">
      <c r="A2658" s="224" t="s">
        <v>54</v>
      </c>
      <c r="B2658" s="224" t="s">
        <v>55</v>
      </c>
      <c r="C2658" s="224" t="s">
        <v>9</v>
      </c>
      <c r="D2658" s="227" t="s">
        <v>10</v>
      </c>
      <c r="E2658" s="226"/>
      <c r="F2658" s="225"/>
      <c r="G2658" s="224" t="s">
        <v>353</v>
      </c>
      <c r="H2658" s="224" t="s">
        <v>352</v>
      </c>
      <c r="I2658" s="223" t="s">
        <v>351</v>
      </c>
      <c r="J2658" s="222" t="s">
        <v>56</v>
      </c>
    </row>
    <row r="2659" spans="1:10" ht="32.700000000000003" customHeight="1" x14ac:dyDescent="0.3">
      <c r="A2659" s="216" t="s">
        <v>362</v>
      </c>
      <c r="B2659" s="216" t="s">
        <v>341</v>
      </c>
      <c r="C2659" s="216" t="s">
        <v>648</v>
      </c>
      <c r="D2659" s="219" t="s">
        <v>647</v>
      </c>
      <c r="E2659" s="218"/>
      <c r="F2659" s="217"/>
      <c r="G2659" s="216" t="s">
        <v>0</v>
      </c>
      <c r="H2659" s="215">
        <v>6.8899999999999994E-5</v>
      </c>
      <c r="I2659" s="214">
        <v>139625</v>
      </c>
      <c r="J2659" s="213">
        <v>9.6199999999999992</v>
      </c>
    </row>
    <row r="2660" spans="1:10" ht="32.700000000000003" customHeight="1" x14ac:dyDescent="0.3">
      <c r="A2660" s="216" t="s">
        <v>362</v>
      </c>
      <c r="B2660" s="216" t="s">
        <v>341</v>
      </c>
      <c r="C2660" s="216" t="s">
        <v>646</v>
      </c>
      <c r="D2660" s="219" t="s">
        <v>645</v>
      </c>
      <c r="E2660" s="218"/>
      <c r="F2660" s="217"/>
      <c r="G2660" s="216" t="s">
        <v>0</v>
      </c>
      <c r="H2660" s="215">
        <v>6.4300000000000004E-5</v>
      </c>
      <c r="I2660" s="214">
        <v>561891.87</v>
      </c>
      <c r="J2660" s="213">
        <v>36.130000000000003</v>
      </c>
    </row>
    <row r="2661" spans="1:10" ht="14.25" customHeight="1" x14ac:dyDescent="0.3">
      <c r="A2661" s="212" t="s">
        <v>337</v>
      </c>
      <c r="B2661" s="211"/>
      <c r="C2661" s="211"/>
      <c r="D2661" s="211"/>
      <c r="E2661" s="210"/>
      <c r="F2661" s="209">
        <v>0</v>
      </c>
      <c r="G2661" s="212" t="s">
        <v>336</v>
      </c>
      <c r="H2661" s="211"/>
      <c r="I2661" s="210"/>
      <c r="J2661" s="209">
        <v>45.75</v>
      </c>
    </row>
    <row r="2662" spans="1:10" ht="14.25" customHeight="1" x14ac:dyDescent="0.3">
      <c r="A2662" s="212" t="s">
        <v>335</v>
      </c>
      <c r="B2662" s="211"/>
      <c r="C2662" s="211"/>
      <c r="D2662" s="211"/>
      <c r="E2662" s="210"/>
      <c r="F2662" s="209">
        <v>0</v>
      </c>
      <c r="G2662" s="212" t="s">
        <v>334</v>
      </c>
      <c r="H2662" s="211"/>
      <c r="I2662" s="210"/>
      <c r="J2662" s="209">
        <v>10.28</v>
      </c>
    </row>
    <row r="2663" spans="1:10" ht="14.25" customHeight="1" x14ac:dyDescent="0.3">
      <c r="A2663" s="212" t="s">
        <v>333</v>
      </c>
      <c r="B2663" s="211"/>
      <c r="C2663" s="211"/>
      <c r="D2663" s="211"/>
      <c r="E2663" s="210"/>
      <c r="F2663" s="209">
        <v>0</v>
      </c>
      <c r="G2663" s="212" t="s">
        <v>332</v>
      </c>
      <c r="H2663" s="211"/>
      <c r="I2663" s="210"/>
      <c r="J2663" s="209">
        <v>56.03</v>
      </c>
    </row>
    <row r="2664" spans="1:10" ht="22.8" customHeight="1" x14ac:dyDescent="0.3">
      <c r="A2664" s="232" t="s">
        <v>342</v>
      </c>
      <c r="B2664" s="228" t="s">
        <v>341</v>
      </c>
      <c r="C2664" s="228" t="s">
        <v>650</v>
      </c>
      <c r="D2664" s="231" t="s">
        <v>649</v>
      </c>
      <c r="E2664" s="230"/>
      <c r="F2664" s="230"/>
      <c r="G2664" s="230"/>
      <c r="H2664" s="230"/>
      <c r="I2664" s="229"/>
      <c r="J2664" s="228" t="s">
        <v>338</v>
      </c>
    </row>
    <row r="2665" spans="1:10" ht="14.25" customHeight="1" x14ac:dyDescent="0.3">
      <c r="A2665" s="224" t="s">
        <v>54</v>
      </c>
      <c r="B2665" s="224" t="s">
        <v>55</v>
      </c>
      <c r="C2665" s="224" t="s">
        <v>9</v>
      </c>
      <c r="D2665" s="227" t="s">
        <v>10</v>
      </c>
      <c r="E2665" s="226"/>
      <c r="F2665" s="225"/>
      <c r="G2665" s="224" t="s">
        <v>353</v>
      </c>
      <c r="H2665" s="224" t="s">
        <v>352</v>
      </c>
      <c r="I2665" s="223" t="s">
        <v>351</v>
      </c>
      <c r="J2665" s="222" t="s">
        <v>56</v>
      </c>
    </row>
    <row r="2666" spans="1:10" ht="32.700000000000003" customHeight="1" x14ac:dyDescent="0.3">
      <c r="A2666" s="216" t="s">
        <v>362</v>
      </c>
      <c r="B2666" s="216" t="s">
        <v>341</v>
      </c>
      <c r="C2666" s="216" t="s">
        <v>648</v>
      </c>
      <c r="D2666" s="219" t="s">
        <v>647</v>
      </c>
      <c r="E2666" s="218"/>
      <c r="F2666" s="217"/>
      <c r="G2666" s="216" t="s">
        <v>0</v>
      </c>
      <c r="H2666" s="215">
        <v>5.8000000000000004E-6</v>
      </c>
      <c r="I2666" s="214">
        <v>139625</v>
      </c>
      <c r="J2666" s="213">
        <v>0.81</v>
      </c>
    </row>
    <row r="2667" spans="1:10" ht="32.700000000000003" customHeight="1" x14ac:dyDescent="0.3">
      <c r="A2667" s="216" t="s">
        <v>362</v>
      </c>
      <c r="B2667" s="216" t="s">
        <v>341</v>
      </c>
      <c r="C2667" s="216" t="s">
        <v>646</v>
      </c>
      <c r="D2667" s="219" t="s">
        <v>645</v>
      </c>
      <c r="E2667" s="218"/>
      <c r="F2667" s="217"/>
      <c r="G2667" s="216" t="s">
        <v>0</v>
      </c>
      <c r="H2667" s="215">
        <v>5.6999999999999996E-6</v>
      </c>
      <c r="I2667" s="214">
        <v>561891.87</v>
      </c>
      <c r="J2667" s="213">
        <v>3.2</v>
      </c>
    </row>
    <row r="2668" spans="1:10" ht="14.25" customHeight="1" x14ac:dyDescent="0.3">
      <c r="A2668" s="212" t="s">
        <v>337</v>
      </c>
      <c r="B2668" s="211"/>
      <c r="C2668" s="211"/>
      <c r="D2668" s="211"/>
      <c r="E2668" s="210"/>
      <c r="F2668" s="209">
        <v>0</v>
      </c>
      <c r="G2668" s="212" t="s">
        <v>336</v>
      </c>
      <c r="H2668" s="211"/>
      <c r="I2668" s="210"/>
      <c r="J2668" s="209">
        <v>4.01</v>
      </c>
    </row>
    <row r="2669" spans="1:10" ht="14.25" customHeight="1" x14ac:dyDescent="0.3">
      <c r="A2669" s="212" t="s">
        <v>335</v>
      </c>
      <c r="B2669" s="211"/>
      <c r="C2669" s="211"/>
      <c r="D2669" s="211"/>
      <c r="E2669" s="210"/>
      <c r="F2669" s="209">
        <v>0</v>
      </c>
      <c r="G2669" s="212" t="s">
        <v>334</v>
      </c>
      <c r="H2669" s="211"/>
      <c r="I2669" s="210"/>
      <c r="J2669" s="209">
        <v>0.9</v>
      </c>
    </row>
    <row r="2670" spans="1:10" ht="14.25" customHeight="1" x14ac:dyDescent="0.3">
      <c r="A2670" s="212" t="s">
        <v>333</v>
      </c>
      <c r="B2670" s="211"/>
      <c r="C2670" s="211"/>
      <c r="D2670" s="211"/>
      <c r="E2670" s="210"/>
      <c r="F2670" s="209">
        <v>0</v>
      </c>
      <c r="G2670" s="212" t="s">
        <v>332</v>
      </c>
      <c r="H2670" s="211"/>
      <c r="I2670" s="210"/>
      <c r="J2670" s="209">
        <v>4.91</v>
      </c>
    </row>
    <row r="2671" spans="1:10" ht="22.8" customHeight="1" x14ac:dyDescent="0.3">
      <c r="A2671" s="232" t="s">
        <v>342</v>
      </c>
      <c r="B2671" s="228" t="s">
        <v>341</v>
      </c>
      <c r="C2671" s="228" t="s">
        <v>644</v>
      </c>
      <c r="D2671" s="231" t="s">
        <v>643</v>
      </c>
      <c r="E2671" s="230"/>
      <c r="F2671" s="230"/>
      <c r="G2671" s="230"/>
      <c r="H2671" s="230"/>
      <c r="I2671" s="229"/>
      <c r="J2671" s="228" t="s">
        <v>338</v>
      </c>
    </row>
    <row r="2672" spans="1:10" ht="14.25" customHeight="1" x14ac:dyDescent="0.3">
      <c r="A2672" s="224" t="s">
        <v>54</v>
      </c>
      <c r="B2672" s="224" t="s">
        <v>55</v>
      </c>
      <c r="C2672" s="224" t="s">
        <v>9</v>
      </c>
      <c r="D2672" s="227" t="s">
        <v>10</v>
      </c>
      <c r="E2672" s="226"/>
      <c r="F2672" s="225"/>
      <c r="G2672" s="224" t="s">
        <v>353</v>
      </c>
      <c r="H2672" s="224" t="s">
        <v>352</v>
      </c>
      <c r="I2672" s="223" t="s">
        <v>351</v>
      </c>
      <c r="J2672" s="222" t="s">
        <v>56</v>
      </c>
    </row>
    <row r="2673" spans="1:10" ht="14.25" customHeight="1" x14ac:dyDescent="0.3">
      <c r="A2673" s="216" t="s">
        <v>346</v>
      </c>
      <c r="B2673" s="216" t="s">
        <v>341</v>
      </c>
      <c r="C2673" s="216" t="s">
        <v>642</v>
      </c>
      <c r="D2673" s="219" t="s">
        <v>641</v>
      </c>
      <c r="E2673" s="218"/>
      <c r="F2673" s="217"/>
      <c r="G2673" s="216" t="s">
        <v>489</v>
      </c>
      <c r="H2673" s="215">
        <v>26.43</v>
      </c>
      <c r="I2673" s="214">
        <v>6.09</v>
      </c>
      <c r="J2673" s="213">
        <v>160.96</v>
      </c>
    </row>
    <row r="2674" spans="1:10" ht="14.25" customHeight="1" x14ac:dyDescent="0.3">
      <c r="A2674" s="212" t="s">
        <v>337</v>
      </c>
      <c r="B2674" s="211"/>
      <c r="C2674" s="211"/>
      <c r="D2674" s="211"/>
      <c r="E2674" s="210"/>
      <c r="F2674" s="209">
        <v>0</v>
      </c>
      <c r="G2674" s="212" t="s">
        <v>336</v>
      </c>
      <c r="H2674" s="211"/>
      <c r="I2674" s="210"/>
      <c r="J2674" s="209">
        <v>160.96</v>
      </c>
    </row>
    <row r="2675" spans="1:10" ht="14.25" customHeight="1" x14ac:dyDescent="0.3">
      <c r="A2675" s="212" t="s">
        <v>335</v>
      </c>
      <c r="B2675" s="211"/>
      <c r="C2675" s="211"/>
      <c r="D2675" s="211"/>
      <c r="E2675" s="210"/>
      <c r="F2675" s="209">
        <v>0</v>
      </c>
      <c r="G2675" s="212" t="s">
        <v>334</v>
      </c>
      <c r="H2675" s="211"/>
      <c r="I2675" s="210"/>
      <c r="J2675" s="209">
        <v>36.17</v>
      </c>
    </row>
    <row r="2676" spans="1:10" ht="14.25" customHeight="1" x14ac:dyDescent="0.3">
      <c r="A2676" s="212" t="s">
        <v>333</v>
      </c>
      <c r="B2676" s="211"/>
      <c r="C2676" s="211"/>
      <c r="D2676" s="211"/>
      <c r="E2676" s="210"/>
      <c r="F2676" s="209">
        <v>0</v>
      </c>
      <c r="G2676" s="212" t="s">
        <v>332</v>
      </c>
      <c r="H2676" s="211"/>
      <c r="I2676" s="210"/>
      <c r="J2676" s="209">
        <v>197.13</v>
      </c>
    </row>
    <row r="2677" spans="1:10" ht="14.25" customHeight="1" x14ac:dyDescent="0.3">
      <c r="A2677" s="232" t="s">
        <v>342</v>
      </c>
      <c r="B2677" s="228" t="s">
        <v>341</v>
      </c>
      <c r="C2677" s="228" t="s">
        <v>640</v>
      </c>
      <c r="D2677" s="231" t="s">
        <v>639</v>
      </c>
      <c r="E2677" s="230"/>
      <c r="F2677" s="230"/>
      <c r="G2677" s="230"/>
      <c r="H2677" s="230"/>
      <c r="I2677" s="229"/>
      <c r="J2677" s="228" t="s">
        <v>338</v>
      </c>
    </row>
    <row r="2678" spans="1:10" ht="14.25" customHeight="1" x14ac:dyDescent="0.3">
      <c r="A2678" s="224" t="s">
        <v>54</v>
      </c>
      <c r="B2678" s="224" t="s">
        <v>55</v>
      </c>
      <c r="C2678" s="224" t="s">
        <v>9</v>
      </c>
      <c r="D2678" s="227" t="s">
        <v>10</v>
      </c>
      <c r="E2678" s="226"/>
      <c r="F2678" s="225"/>
      <c r="G2678" s="224" t="s">
        <v>353</v>
      </c>
      <c r="H2678" s="224" t="s">
        <v>352</v>
      </c>
      <c r="I2678" s="223" t="s">
        <v>351</v>
      </c>
      <c r="J2678" s="222" t="s">
        <v>56</v>
      </c>
    </row>
    <row r="2679" spans="1:10" ht="14.25" customHeight="1" x14ac:dyDescent="0.3">
      <c r="A2679" s="216" t="s">
        <v>412</v>
      </c>
      <c r="B2679" s="216" t="s">
        <v>341</v>
      </c>
      <c r="C2679" s="216" t="s">
        <v>630</v>
      </c>
      <c r="D2679" s="219" t="s">
        <v>629</v>
      </c>
      <c r="E2679" s="218"/>
      <c r="F2679" s="217"/>
      <c r="G2679" s="216" t="s">
        <v>338</v>
      </c>
      <c r="H2679" s="215">
        <v>1</v>
      </c>
      <c r="I2679" s="214">
        <v>20.95</v>
      </c>
      <c r="J2679" s="213">
        <v>20.95</v>
      </c>
    </row>
    <row r="2680" spans="1:10" ht="22.8" customHeight="1" x14ac:dyDescent="0.3">
      <c r="A2680" s="220" t="s">
        <v>342</v>
      </c>
      <c r="B2680" s="216" t="s">
        <v>341</v>
      </c>
      <c r="C2680" s="216" t="s">
        <v>633</v>
      </c>
      <c r="D2680" s="219" t="s">
        <v>632</v>
      </c>
      <c r="E2680" s="218"/>
      <c r="F2680" s="217"/>
      <c r="G2680" s="216" t="s">
        <v>338</v>
      </c>
      <c r="H2680" s="215">
        <v>1</v>
      </c>
      <c r="I2680" s="214">
        <v>0.39</v>
      </c>
      <c r="J2680" s="213">
        <v>0.39</v>
      </c>
    </row>
    <row r="2681" spans="1:10" ht="14.25" customHeight="1" x14ac:dyDescent="0.3">
      <c r="A2681" s="220" t="s">
        <v>342</v>
      </c>
      <c r="B2681" s="216" t="s">
        <v>341</v>
      </c>
      <c r="C2681" s="216" t="s">
        <v>638</v>
      </c>
      <c r="D2681" s="219" t="s">
        <v>538</v>
      </c>
      <c r="E2681" s="218"/>
      <c r="F2681" s="217"/>
      <c r="G2681" s="216" t="s">
        <v>338</v>
      </c>
      <c r="H2681" s="215">
        <v>1</v>
      </c>
      <c r="I2681" s="214">
        <v>6.72</v>
      </c>
      <c r="J2681" s="213">
        <v>6.72</v>
      </c>
    </row>
    <row r="2682" spans="1:10" ht="14.25" customHeight="1" x14ac:dyDescent="0.3">
      <c r="A2682" s="212" t="s">
        <v>337</v>
      </c>
      <c r="B2682" s="211"/>
      <c r="C2682" s="211"/>
      <c r="D2682" s="211"/>
      <c r="E2682" s="210"/>
      <c r="F2682" s="209">
        <v>9.9</v>
      </c>
      <c r="G2682" s="212" t="s">
        <v>336</v>
      </c>
      <c r="H2682" s="211"/>
      <c r="I2682" s="210"/>
      <c r="J2682" s="209">
        <v>28.06</v>
      </c>
    </row>
    <row r="2683" spans="1:10" ht="14.25" customHeight="1" x14ac:dyDescent="0.3">
      <c r="A2683" s="212" t="s">
        <v>335</v>
      </c>
      <c r="B2683" s="211"/>
      <c r="C2683" s="211"/>
      <c r="D2683" s="211"/>
      <c r="E2683" s="210"/>
      <c r="F2683" s="209">
        <v>11.05</v>
      </c>
      <c r="G2683" s="212" t="s">
        <v>334</v>
      </c>
      <c r="H2683" s="211"/>
      <c r="I2683" s="210"/>
      <c r="J2683" s="209">
        <v>6.31</v>
      </c>
    </row>
    <row r="2684" spans="1:10" ht="14.25" customHeight="1" x14ac:dyDescent="0.3">
      <c r="A2684" s="212" t="s">
        <v>333</v>
      </c>
      <c r="B2684" s="211"/>
      <c r="C2684" s="211"/>
      <c r="D2684" s="211"/>
      <c r="E2684" s="210"/>
      <c r="F2684" s="209">
        <v>28.06</v>
      </c>
      <c r="G2684" s="212" t="s">
        <v>332</v>
      </c>
      <c r="H2684" s="211"/>
      <c r="I2684" s="210"/>
      <c r="J2684" s="209">
        <v>34.369999999999997</v>
      </c>
    </row>
    <row r="2685" spans="1:10" ht="14.25" customHeight="1" x14ac:dyDescent="0.3">
      <c r="A2685" s="232" t="s">
        <v>342</v>
      </c>
      <c r="B2685" s="228" t="s">
        <v>341</v>
      </c>
      <c r="C2685" s="228" t="s">
        <v>638</v>
      </c>
      <c r="D2685" s="231" t="s">
        <v>538</v>
      </c>
      <c r="E2685" s="230"/>
      <c r="F2685" s="230"/>
      <c r="G2685" s="230"/>
      <c r="H2685" s="230"/>
      <c r="I2685" s="229"/>
      <c r="J2685" s="228" t="s">
        <v>338</v>
      </c>
    </row>
    <row r="2686" spans="1:10" ht="14.25" customHeight="1" x14ac:dyDescent="0.3">
      <c r="A2686" s="224" t="s">
        <v>54</v>
      </c>
      <c r="B2686" s="224" t="s">
        <v>55</v>
      </c>
      <c r="C2686" s="224" t="s">
        <v>9</v>
      </c>
      <c r="D2686" s="227" t="s">
        <v>10</v>
      </c>
      <c r="E2686" s="226"/>
      <c r="F2686" s="225"/>
      <c r="G2686" s="224" t="s">
        <v>353</v>
      </c>
      <c r="H2686" s="224" t="s">
        <v>352</v>
      </c>
      <c r="I2686" s="223" t="s">
        <v>351</v>
      </c>
      <c r="J2686" s="222" t="s">
        <v>56</v>
      </c>
    </row>
    <row r="2687" spans="1:10" ht="14.25" customHeight="1" x14ac:dyDescent="0.3">
      <c r="A2687" s="216" t="s">
        <v>346</v>
      </c>
      <c r="B2687" s="216" t="s">
        <v>341</v>
      </c>
      <c r="C2687" s="216" t="s">
        <v>537</v>
      </c>
      <c r="D2687" s="219" t="s">
        <v>425</v>
      </c>
      <c r="E2687" s="218"/>
      <c r="F2687" s="217"/>
      <c r="G2687" s="216" t="s">
        <v>338</v>
      </c>
      <c r="H2687" s="215">
        <v>1</v>
      </c>
      <c r="I2687" s="214">
        <v>3.47</v>
      </c>
      <c r="J2687" s="213">
        <v>3.47</v>
      </c>
    </row>
    <row r="2688" spans="1:10" ht="14.25" customHeight="1" x14ac:dyDescent="0.3">
      <c r="A2688" s="216" t="s">
        <v>346</v>
      </c>
      <c r="B2688" s="216" t="s">
        <v>341</v>
      </c>
      <c r="C2688" s="216" t="s">
        <v>536</v>
      </c>
      <c r="D2688" s="219" t="s">
        <v>423</v>
      </c>
      <c r="E2688" s="218"/>
      <c r="F2688" s="217"/>
      <c r="G2688" s="216" t="s">
        <v>338</v>
      </c>
      <c r="H2688" s="215">
        <v>1</v>
      </c>
      <c r="I2688" s="214">
        <v>1</v>
      </c>
      <c r="J2688" s="213">
        <v>1</v>
      </c>
    </row>
    <row r="2689" spans="1:10" ht="14.25" customHeight="1" x14ac:dyDescent="0.3">
      <c r="A2689" s="216" t="s">
        <v>346</v>
      </c>
      <c r="B2689" s="216" t="s">
        <v>341</v>
      </c>
      <c r="C2689" s="216" t="s">
        <v>535</v>
      </c>
      <c r="D2689" s="219" t="s">
        <v>534</v>
      </c>
      <c r="E2689" s="218"/>
      <c r="F2689" s="217"/>
      <c r="G2689" s="216" t="s">
        <v>338</v>
      </c>
      <c r="H2689" s="215">
        <v>1</v>
      </c>
      <c r="I2689" s="214">
        <v>1.34</v>
      </c>
      <c r="J2689" s="213">
        <v>1.34</v>
      </c>
    </row>
    <row r="2690" spans="1:10" ht="14.25" customHeight="1" x14ac:dyDescent="0.3">
      <c r="A2690" s="216" t="s">
        <v>346</v>
      </c>
      <c r="B2690" s="216" t="s">
        <v>341</v>
      </c>
      <c r="C2690" s="216" t="s">
        <v>533</v>
      </c>
      <c r="D2690" s="219" t="s">
        <v>532</v>
      </c>
      <c r="E2690" s="218"/>
      <c r="F2690" s="217"/>
      <c r="G2690" s="216" t="s">
        <v>338</v>
      </c>
      <c r="H2690" s="215">
        <v>1</v>
      </c>
      <c r="I2690" s="214">
        <v>0.04</v>
      </c>
      <c r="J2690" s="213">
        <v>0.04</v>
      </c>
    </row>
    <row r="2691" spans="1:10" ht="22.8" customHeight="1" x14ac:dyDescent="0.3">
      <c r="A2691" s="216" t="s">
        <v>346</v>
      </c>
      <c r="B2691" s="216" t="s">
        <v>341</v>
      </c>
      <c r="C2691" s="216" t="s">
        <v>637</v>
      </c>
      <c r="D2691" s="219" t="s">
        <v>636</v>
      </c>
      <c r="E2691" s="218"/>
      <c r="F2691" s="217"/>
      <c r="G2691" s="216" t="s">
        <v>338</v>
      </c>
      <c r="H2691" s="215">
        <v>1</v>
      </c>
      <c r="I2691" s="214">
        <v>0.86</v>
      </c>
      <c r="J2691" s="213">
        <v>0.86</v>
      </c>
    </row>
    <row r="2692" spans="1:10" ht="22.8" customHeight="1" x14ac:dyDescent="0.3">
      <c r="A2692" s="216" t="s">
        <v>346</v>
      </c>
      <c r="B2692" s="216" t="s">
        <v>341</v>
      </c>
      <c r="C2692" s="216" t="s">
        <v>635</v>
      </c>
      <c r="D2692" s="219" t="s">
        <v>634</v>
      </c>
      <c r="E2692" s="218"/>
      <c r="F2692" s="217"/>
      <c r="G2692" s="216" t="s">
        <v>338</v>
      </c>
      <c r="H2692" s="215">
        <v>1</v>
      </c>
      <c r="I2692" s="214">
        <v>0.01</v>
      </c>
      <c r="J2692" s="213">
        <v>0.01</v>
      </c>
    </row>
    <row r="2693" spans="1:10" ht="14.25" customHeight="1" x14ac:dyDescent="0.3">
      <c r="A2693" s="212" t="s">
        <v>337</v>
      </c>
      <c r="B2693" s="211"/>
      <c r="C2693" s="211"/>
      <c r="D2693" s="211"/>
      <c r="E2693" s="210"/>
      <c r="F2693" s="209">
        <v>0</v>
      </c>
      <c r="G2693" s="212" t="s">
        <v>336</v>
      </c>
      <c r="H2693" s="211"/>
      <c r="I2693" s="210"/>
      <c r="J2693" s="209">
        <v>6.72</v>
      </c>
    </row>
    <row r="2694" spans="1:10" ht="14.25" customHeight="1" x14ac:dyDescent="0.3">
      <c r="A2694" s="212" t="s">
        <v>335</v>
      </c>
      <c r="B2694" s="211"/>
      <c r="C2694" s="211"/>
      <c r="D2694" s="211"/>
      <c r="E2694" s="210"/>
      <c r="F2694" s="209">
        <v>0</v>
      </c>
      <c r="G2694" s="212" t="s">
        <v>334</v>
      </c>
      <c r="H2694" s="211"/>
      <c r="I2694" s="210"/>
      <c r="J2694" s="209">
        <v>1.51</v>
      </c>
    </row>
    <row r="2695" spans="1:10" ht="14.25" customHeight="1" x14ac:dyDescent="0.3">
      <c r="A2695" s="212" t="s">
        <v>333</v>
      </c>
      <c r="B2695" s="211"/>
      <c r="C2695" s="211"/>
      <c r="D2695" s="211"/>
      <c r="E2695" s="210"/>
      <c r="F2695" s="209">
        <v>0</v>
      </c>
      <c r="G2695" s="212" t="s">
        <v>332</v>
      </c>
      <c r="H2695" s="211"/>
      <c r="I2695" s="210"/>
      <c r="J2695" s="209">
        <v>8.23</v>
      </c>
    </row>
    <row r="2696" spans="1:10" ht="14.25" customHeight="1" x14ac:dyDescent="0.3">
      <c r="A2696" s="232" t="s">
        <v>342</v>
      </c>
      <c r="B2696" s="228" t="s">
        <v>341</v>
      </c>
      <c r="C2696" s="228" t="s">
        <v>633</v>
      </c>
      <c r="D2696" s="231" t="s">
        <v>632</v>
      </c>
      <c r="E2696" s="230"/>
      <c r="F2696" s="230"/>
      <c r="G2696" s="230"/>
      <c r="H2696" s="230"/>
      <c r="I2696" s="229"/>
      <c r="J2696" s="228" t="s">
        <v>338</v>
      </c>
    </row>
    <row r="2697" spans="1:10" ht="14.25" customHeight="1" x14ac:dyDescent="0.3">
      <c r="A2697" s="224" t="s">
        <v>54</v>
      </c>
      <c r="B2697" s="224" t="s">
        <v>55</v>
      </c>
      <c r="C2697" s="224" t="s">
        <v>9</v>
      </c>
      <c r="D2697" s="227" t="s">
        <v>10</v>
      </c>
      <c r="E2697" s="226"/>
      <c r="F2697" s="225"/>
      <c r="G2697" s="224" t="s">
        <v>353</v>
      </c>
      <c r="H2697" s="224" t="s">
        <v>352</v>
      </c>
      <c r="I2697" s="223" t="s">
        <v>351</v>
      </c>
      <c r="J2697" s="222" t="s">
        <v>56</v>
      </c>
    </row>
    <row r="2698" spans="1:10" ht="0.45" customHeight="1" x14ac:dyDescent="0.3"/>
    <row r="2699" spans="1:10" ht="11.25" customHeight="1" x14ac:dyDescent="0.3">
      <c r="A2699" s="208" t="s">
        <v>331</v>
      </c>
      <c r="B2699" s="208"/>
      <c r="C2699" s="208"/>
      <c r="D2699" s="208"/>
      <c r="E2699" s="208"/>
      <c r="F2699" s="208"/>
      <c r="G2699" s="208"/>
      <c r="H2699" s="208"/>
      <c r="I2699" s="208"/>
      <c r="J2699" s="208"/>
    </row>
    <row r="2700" spans="1:10" ht="11.25" customHeight="1" x14ac:dyDescent="0.3">
      <c r="A2700" s="208" t="s">
        <v>330</v>
      </c>
      <c r="B2700" s="208"/>
      <c r="C2700" s="208"/>
      <c r="D2700" s="208"/>
      <c r="E2700" s="208"/>
      <c r="F2700" s="208"/>
      <c r="G2700" s="208"/>
      <c r="H2700" s="208"/>
      <c r="I2700" s="208"/>
      <c r="J2700" s="208"/>
    </row>
    <row r="2701" spans="1:10" ht="11.25" customHeight="1" x14ac:dyDescent="0.3">
      <c r="A2701" s="208" t="s">
        <v>329</v>
      </c>
      <c r="B2701" s="208"/>
      <c r="C2701" s="208"/>
      <c r="D2701" s="208"/>
      <c r="E2701" s="208"/>
      <c r="F2701" s="208"/>
      <c r="G2701" s="208"/>
      <c r="H2701" s="208"/>
      <c r="I2701" s="208"/>
      <c r="J2701" s="208"/>
    </row>
    <row r="2702" spans="1:10" ht="70.95" customHeight="1" x14ac:dyDescent="0.3"/>
    <row r="2703" spans="1:10" ht="14.25" customHeight="1" x14ac:dyDescent="0.3">
      <c r="A2703" s="256" t="s">
        <v>395</v>
      </c>
      <c r="B2703" s="255"/>
      <c r="C2703" s="255"/>
      <c r="D2703" s="255"/>
      <c r="E2703" s="255"/>
      <c r="F2703" s="255"/>
      <c r="G2703" s="255"/>
      <c r="H2703" s="255"/>
      <c r="I2703" s="255"/>
      <c r="J2703" s="254"/>
    </row>
    <row r="2704" spans="1:10" ht="14.25" customHeight="1" x14ac:dyDescent="0.3">
      <c r="A2704" s="253" t="s">
        <v>394</v>
      </c>
      <c r="B2704" s="251" t="s">
        <v>57</v>
      </c>
      <c r="C2704" s="250"/>
      <c r="D2704" s="250"/>
      <c r="E2704" s="250"/>
      <c r="F2704" s="250"/>
      <c r="G2704" s="250"/>
      <c r="H2704" s="249"/>
      <c r="I2704" s="233" t="s">
        <v>393</v>
      </c>
      <c r="J2704" s="216" t="s">
        <v>631</v>
      </c>
    </row>
    <row r="2705" spans="1:10" ht="14.25" customHeight="1" x14ac:dyDescent="0.3">
      <c r="A2705" s="253" t="s">
        <v>61</v>
      </c>
      <c r="B2705" s="251" t="s">
        <v>65</v>
      </c>
      <c r="C2705" s="250"/>
      <c r="D2705" s="250"/>
      <c r="E2705" s="250"/>
      <c r="F2705" s="250"/>
      <c r="G2705" s="250"/>
      <c r="H2705" s="249"/>
      <c r="I2705" s="233" t="s">
        <v>391</v>
      </c>
      <c r="J2705" s="216" t="s">
        <v>390</v>
      </c>
    </row>
    <row r="2706" spans="1:10" ht="14.25" customHeight="1" x14ac:dyDescent="0.3">
      <c r="A2706" s="252" t="s">
        <v>389</v>
      </c>
      <c r="B2706" s="251" t="s">
        <v>209</v>
      </c>
      <c r="C2706" s="250"/>
      <c r="D2706" s="250"/>
      <c r="E2706" s="250"/>
      <c r="F2706" s="250"/>
      <c r="G2706" s="250"/>
      <c r="H2706" s="249"/>
      <c r="I2706" s="240" t="s">
        <v>388</v>
      </c>
      <c r="J2706" s="239"/>
    </row>
    <row r="2707" spans="1:10" ht="14.25" customHeight="1" x14ac:dyDescent="0.3">
      <c r="A2707" s="248" t="s">
        <v>387</v>
      </c>
      <c r="B2707" s="247" t="s">
        <v>386</v>
      </c>
      <c r="C2707" s="246"/>
      <c r="D2707" s="246"/>
      <c r="E2707" s="246"/>
      <c r="F2707" s="246"/>
      <c r="G2707" s="246"/>
      <c r="H2707" s="245"/>
      <c r="I2707" s="233" t="s">
        <v>385</v>
      </c>
      <c r="J2707" s="216" t="s">
        <v>384</v>
      </c>
    </row>
    <row r="2708" spans="1:10" ht="14.25" customHeight="1" x14ac:dyDescent="0.3">
      <c r="A2708" s="238"/>
      <c r="B2708" s="243"/>
      <c r="C2708" s="242"/>
      <c r="D2708" s="242"/>
      <c r="E2708" s="242"/>
      <c r="F2708" s="242"/>
      <c r="G2708" s="242"/>
      <c r="H2708" s="241"/>
      <c r="I2708" s="244" t="s">
        <v>383</v>
      </c>
      <c r="J2708" s="216" t="s">
        <v>382</v>
      </c>
    </row>
    <row r="2709" spans="1:10" ht="14.25" customHeight="1" x14ac:dyDescent="0.3">
      <c r="A2709" s="238"/>
      <c r="B2709" s="243"/>
      <c r="C2709" s="242"/>
      <c r="D2709" s="242"/>
      <c r="E2709" s="242"/>
      <c r="F2709" s="242"/>
      <c r="G2709" s="242"/>
      <c r="H2709" s="241"/>
      <c r="I2709" s="240" t="s">
        <v>7</v>
      </c>
      <c r="J2709" s="239"/>
    </row>
    <row r="2710" spans="1:10" ht="14.25" customHeight="1" x14ac:dyDescent="0.3">
      <c r="A2710" s="238"/>
      <c r="B2710" s="237"/>
      <c r="C2710" s="236"/>
      <c r="D2710" s="236"/>
      <c r="E2710" s="236"/>
      <c r="F2710" s="236"/>
      <c r="G2710" s="236"/>
      <c r="H2710" s="235"/>
      <c r="I2710" s="233" t="s">
        <v>381</v>
      </c>
      <c r="J2710" s="216" t="s">
        <v>380</v>
      </c>
    </row>
    <row r="2711" spans="1:10" ht="14.25" customHeight="1" x14ac:dyDescent="0.3">
      <c r="A2711" s="234"/>
      <c r="B2711" s="219" t="s">
        <v>378</v>
      </c>
      <c r="C2711" s="218"/>
      <c r="D2711" s="217"/>
      <c r="E2711" s="219" t="s">
        <v>320</v>
      </c>
      <c r="F2711" s="218"/>
      <c r="G2711" s="218"/>
      <c r="H2711" s="217"/>
      <c r="I2711" s="233" t="s">
        <v>379</v>
      </c>
      <c r="J2711" s="216" t="s">
        <v>378</v>
      </c>
    </row>
    <row r="2712" spans="1:10" ht="14.25" customHeight="1" x14ac:dyDescent="0.3">
      <c r="A2712" s="233" t="s">
        <v>377</v>
      </c>
      <c r="B2712" s="219" t="s">
        <v>376</v>
      </c>
      <c r="C2712" s="218"/>
      <c r="D2712" s="218"/>
      <c r="E2712" s="218"/>
      <c r="F2712" s="218"/>
      <c r="G2712" s="218"/>
      <c r="H2712" s="218"/>
      <c r="I2712" s="218"/>
      <c r="J2712" s="217"/>
    </row>
    <row r="2713" spans="1:10" ht="14.25" customHeight="1" x14ac:dyDescent="0.3">
      <c r="A2713" s="216" t="s">
        <v>412</v>
      </c>
      <c r="B2713" s="216" t="s">
        <v>341</v>
      </c>
      <c r="C2713" s="216" t="s">
        <v>630</v>
      </c>
      <c r="D2713" s="219" t="s">
        <v>629</v>
      </c>
      <c r="E2713" s="218"/>
      <c r="F2713" s="217"/>
      <c r="G2713" s="216" t="s">
        <v>338</v>
      </c>
      <c r="H2713" s="215">
        <v>1.8849999999999999E-2</v>
      </c>
      <c r="I2713" s="214">
        <v>20.95</v>
      </c>
      <c r="J2713" s="213">
        <v>0.39</v>
      </c>
    </row>
    <row r="2714" spans="1:10" ht="14.25" customHeight="1" x14ac:dyDescent="0.3">
      <c r="A2714" s="212" t="s">
        <v>337</v>
      </c>
      <c r="B2714" s="211"/>
      <c r="C2714" s="211"/>
      <c r="D2714" s="211"/>
      <c r="E2714" s="210"/>
      <c r="F2714" s="209">
        <v>0.19</v>
      </c>
      <c r="G2714" s="212" t="s">
        <v>336</v>
      </c>
      <c r="H2714" s="211"/>
      <c r="I2714" s="210"/>
      <c r="J2714" s="209">
        <v>0.39</v>
      </c>
    </row>
    <row r="2715" spans="1:10" ht="14.25" customHeight="1" x14ac:dyDescent="0.3">
      <c r="A2715" s="212" t="s">
        <v>335</v>
      </c>
      <c r="B2715" s="211"/>
      <c r="C2715" s="211"/>
      <c r="D2715" s="211"/>
      <c r="E2715" s="210"/>
      <c r="F2715" s="209">
        <v>0.2</v>
      </c>
      <c r="G2715" s="212" t="s">
        <v>334</v>
      </c>
      <c r="H2715" s="211"/>
      <c r="I2715" s="210"/>
      <c r="J2715" s="209">
        <v>0.09</v>
      </c>
    </row>
    <row r="2716" spans="1:10" ht="14.25" customHeight="1" x14ac:dyDescent="0.3">
      <c r="A2716" s="212" t="s">
        <v>333</v>
      </c>
      <c r="B2716" s="211"/>
      <c r="C2716" s="211"/>
      <c r="D2716" s="211"/>
      <c r="E2716" s="210"/>
      <c r="F2716" s="209">
        <v>0.39</v>
      </c>
      <c r="G2716" s="212" t="s">
        <v>332</v>
      </c>
      <c r="H2716" s="211"/>
      <c r="I2716" s="210"/>
      <c r="J2716" s="209">
        <v>0.48</v>
      </c>
    </row>
    <row r="2717" spans="1:10" ht="22.8" customHeight="1" x14ac:dyDescent="0.3">
      <c r="A2717" s="232" t="s">
        <v>342</v>
      </c>
      <c r="B2717" s="228" t="s">
        <v>341</v>
      </c>
      <c r="C2717" s="228" t="s">
        <v>628</v>
      </c>
      <c r="D2717" s="231" t="s">
        <v>627</v>
      </c>
      <c r="E2717" s="230"/>
      <c r="F2717" s="230"/>
      <c r="G2717" s="230"/>
      <c r="H2717" s="230"/>
      <c r="I2717" s="229"/>
      <c r="J2717" s="228" t="s">
        <v>218</v>
      </c>
    </row>
    <row r="2718" spans="1:10" ht="14.25" customHeight="1" x14ac:dyDescent="0.3">
      <c r="A2718" s="224" t="s">
        <v>54</v>
      </c>
      <c r="B2718" s="224" t="s">
        <v>55</v>
      </c>
      <c r="C2718" s="224" t="s">
        <v>9</v>
      </c>
      <c r="D2718" s="227" t="s">
        <v>10</v>
      </c>
      <c r="E2718" s="226"/>
      <c r="F2718" s="225"/>
      <c r="G2718" s="224" t="s">
        <v>353</v>
      </c>
      <c r="H2718" s="224" t="s">
        <v>352</v>
      </c>
      <c r="I2718" s="223" t="s">
        <v>351</v>
      </c>
      <c r="J2718" s="222" t="s">
        <v>56</v>
      </c>
    </row>
    <row r="2719" spans="1:10" ht="14.25" customHeight="1" x14ac:dyDescent="0.3">
      <c r="A2719" s="216" t="s">
        <v>346</v>
      </c>
      <c r="B2719" s="216" t="s">
        <v>341</v>
      </c>
      <c r="C2719" s="216" t="s">
        <v>626</v>
      </c>
      <c r="D2719" s="219" t="s">
        <v>625</v>
      </c>
      <c r="E2719" s="218"/>
      <c r="F2719" s="217"/>
      <c r="G2719" s="216" t="s">
        <v>489</v>
      </c>
      <c r="H2719" s="215">
        <v>6.2399999999999997E-2</v>
      </c>
      <c r="I2719" s="214">
        <v>22</v>
      </c>
      <c r="J2719" s="213">
        <v>1.37</v>
      </c>
    </row>
    <row r="2720" spans="1:10" ht="14.25" customHeight="1" x14ac:dyDescent="0.3">
      <c r="A2720" s="216" t="s">
        <v>346</v>
      </c>
      <c r="B2720" s="216" t="s">
        <v>341</v>
      </c>
      <c r="C2720" s="216" t="s">
        <v>624</v>
      </c>
      <c r="D2720" s="219" t="s">
        <v>623</v>
      </c>
      <c r="E2720" s="218"/>
      <c r="F2720" s="217"/>
      <c r="G2720" s="216" t="s">
        <v>489</v>
      </c>
      <c r="H2720" s="215">
        <v>0.20780000000000001</v>
      </c>
      <c r="I2720" s="214">
        <v>44.93</v>
      </c>
      <c r="J2720" s="213">
        <v>9.34</v>
      </c>
    </row>
    <row r="2721" spans="1:10" ht="14.25" customHeight="1" x14ac:dyDescent="0.3">
      <c r="A2721" s="220" t="s">
        <v>342</v>
      </c>
      <c r="B2721" s="216" t="s">
        <v>341</v>
      </c>
      <c r="C2721" s="216" t="s">
        <v>622</v>
      </c>
      <c r="D2721" s="219" t="s">
        <v>621</v>
      </c>
      <c r="E2721" s="218"/>
      <c r="F2721" s="217"/>
      <c r="G2721" s="216" t="s">
        <v>338</v>
      </c>
      <c r="H2721" s="215">
        <v>0.52659999999999996</v>
      </c>
      <c r="I2721" s="214">
        <v>28.76</v>
      </c>
      <c r="J2721" s="213">
        <v>15.15</v>
      </c>
    </row>
    <row r="2722" spans="1:10" ht="14.25" customHeight="1" x14ac:dyDescent="0.3">
      <c r="A2722" s="212" t="s">
        <v>337</v>
      </c>
      <c r="B2722" s="211"/>
      <c r="C2722" s="211"/>
      <c r="D2722" s="211"/>
      <c r="E2722" s="210"/>
      <c r="F2722" s="209">
        <v>4.7</v>
      </c>
      <c r="G2722" s="212" t="s">
        <v>336</v>
      </c>
      <c r="H2722" s="211"/>
      <c r="I2722" s="210"/>
      <c r="J2722" s="209">
        <v>25.86</v>
      </c>
    </row>
    <row r="2723" spans="1:10" ht="14.25" customHeight="1" x14ac:dyDescent="0.3">
      <c r="A2723" s="212" t="s">
        <v>335</v>
      </c>
      <c r="B2723" s="211"/>
      <c r="C2723" s="211"/>
      <c r="D2723" s="211"/>
      <c r="E2723" s="210"/>
      <c r="F2723" s="209">
        <v>5.25</v>
      </c>
      <c r="G2723" s="212" t="s">
        <v>334</v>
      </c>
      <c r="H2723" s="211"/>
      <c r="I2723" s="210"/>
      <c r="J2723" s="209">
        <v>5.81</v>
      </c>
    </row>
    <row r="2724" spans="1:10" ht="14.25" customHeight="1" x14ac:dyDescent="0.3">
      <c r="A2724" s="212" t="s">
        <v>333</v>
      </c>
      <c r="B2724" s="211"/>
      <c r="C2724" s="211"/>
      <c r="D2724" s="211"/>
      <c r="E2724" s="210"/>
      <c r="F2724" s="209">
        <v>15.15</v>
      </c>
      <c r="G2724" s="212" t="s">
        <v>332</v>
      </c>
      <c r="H2724" s="211"/>
      <c r="I2724" s="210"/>
      <c r="J2724" s="209">
        <v>31.67</v>
      </c>
    </row>
    <row r="2725" spans="1:10" ht="14.25" customHeight="1" x14ac:dyDescent="0.3">
      <c r="A2725" s="232" t="s">
        <v>342</v>
      </c>
      <c r="B2725" s="228" t="s">
        <v>616</v>
      </c>
      <c r="C2725" s="228" t="s">
        <v>620</v>
      </c>
      <c r="D2725" s="231" t="s">
        <v>619</v>
      </c>
      <c r="E2725" s="230"/>
      <c r="F2725" s="230"/>
      <c r="G2725" s="230"/>
      <c r="H2725" s="230"/>
      <c r="I2725" s="229"/>
      <c r="J2725" s="228" t="s">
        <v>217</v>
      </c>
    </row>
    <row r="2726" spans="1:10" ht="14.25" customHeight="1" x14ac:dyDescent="0.3">
      <c r="A2726" s="224" t="s">
        <v>54</v>
      </c>
      <c r="B2726" s="224" t="s">
        <v>55</v>
      </c>
      <c r="C2726" s="224" t="s">
        <v>9</v>
      </c>
      <c r="D2726" s="227" t="s">
        <v>10</v>
      </c>
      <c r="E2726" s="226"/>
      <c r="F2726" s="225"/>
      <c r="G2726" s="224" t="s">
        <v>353</v>
      </c>
      <c r="H2726" s="224" t="s">
        <v>352</v>
      </c>
      <c r="I2726" s="223" t="s">
        <v>351</v>
      </c>
      <c r="J2726" s="222" t="s">
        <v>56</v>
      </c>
    </row>
    <row r="2727" spans="1:10" ht="14.25" customHeight="1" x14ac:dyDescent="0.3">
      <c r="A2727" s="216" t="s">
        <v>412</v>
      </c>
      <c r="B2727" s="216" t="s">
        <v>341</v>
      </c>
      <c r="C2727" s="216" t="s">
        <v>618</v>
      </c>
      <c r="D2727" s="219" t="s">
        <v>617</v>
      </c>
      <c r="E2727" s="218"/>
      <c r="F2727" s="217"/>
      <c r="G2727" s="216" t="s">
        <v>338</v>
      </c>
      <c r="H2727" s="215">
        <v>4.5</v>
      </c>
      <c r="I2727" s="214">
        <v>13.67</v>
      </c>
      <c r="J2727" s="213">
        <v>61.52</v>
      </c>
    </row>
    <row r="2728" spans="1:10" ht="14.25" customHeight="1" x14ac:dyDescent="0.3">
      <c r="A2728" s="220" t="s">
        <v>342</v>
      </c>
      <c r="B2728" s="216" t="s">
        <v>616</v>
      </c>
      <c r="C2728" s="216" t="s">
        <v>615</v>
      </c>
      <c r="D2728" s="219" t="s">
        <v>614</v>
      </c>
      <c r="E2728" s="218"/>
      <c r="F2728" s="217"/>
      <c r="G2728" s="216" t="s">
        <v>338</v>
      </c>
      <c r="H2728" s="215">
        <v>4.5</v>
      </c>
      <c r="I2728" s="214">
        <v>3.86</v>
      </c>
      <c r="J2728" s="213">
        <v>17.37</v>
      </c>
    </row>
    <row r="2729" spans="1:10" ht="14.25" customHeight="1" x14ac:dyDescent="0.3">
      <c r="A2729" s="212" t="s">
        <v>337</v>
      </c>
      <c r="B2729" s="211"/>
      <c r="C2729" s="211"/>
      <c r="D2729" s="211"/>
      <c r="E2729" s="210"/>
      <c r="F2729" s="209">
        <v>29.07</v>
      </c>
      <c r="G2729" s="212" t="s">
        <v>336</v>
      </c>
      <c r="H2729" s="211"/>
      <c r="I2729" s="210"/>
      <c r="J2729" s="209">
        <v>78.89</v>
      </c>
    </row>
    <row r="2730" spans="1:10" ht="14.25" customHeight="1" x14ac:dyDescent="0.3">
      <c r="A2730" s="212" t="s">
        <v>335</v>
      </c>
      <c r="B2730" s="211"/>
      <c r="C2730" s="211"/>
      <c r="D2730" s="211"/>
      <c r="E2730" s="210"/>
      <c r="F2730" s="209">
        <v>32.450000000000003</v>
      </c>
      <c r="G2730" s="212" t="s">
        <v>334</v>
      </c>
      <c r="H2730" s="211"/>
      <c r="I2730" s="210"/>
      <c r="J2730" s="209">
        <v>17.73</v>
      </c>
    </row>
    <row r="2731" spans="1:10" ht="14.25" customHeight="1" x14ac:dyDescent="0.3">
      <c r="A2731" s="212" t="s">
        <v>333</v>
      </c>
      <c r="B2731" s="211"/>
      <c r="C2731" s="211"/>
      <c r="D2731" s="211"/>
      <c r="E2731" s="210"/>
      <c r="F2731" s="209">
        <v>78.89</v>
      </c>
      <c r="G2731" s="212" t="s">
        <v>332</v>
      </c>
      <c r="H2731" s="211"/>
      <c r="I2731" s="210"/>
      <c r="J2731" s="209">
        <v>96.62</v>
      </c>
    </row>
    <row r="2732" spans="1:10" ht="22.8" customHeight="1" x14ac:dyDescent="0.3">
      <c r="A2732" s="232" t="s">
        <v>342</v>
      </c>
      <c r="B2732" s="228" t="s">
        <v>341</v>
      </c>
      <c r="C2732" s="228" t="s">
        <v>613</v>
      </c>
      <c r="D2732" s="231" t="s">
        <v>612</v>
      </c>
      <c r="E2732" s="230"/>
      <c r="F2732" s="230"/>
      <c r="G2732" s="230"/>
      <c r="H2732" s="230"/>
      <c r="I2732" s="229"/>
      <c r="J2732" s="228" t="s">
        <v>218</v>
      </c>
    </row>
    <row r="2733" spans="1:10" ht="14.25" customHeight="1" x14ac:dyDescent="0.3">
      <c r="A2733" s="224" t="s">
        <v>54</v>
      </c>
      <c r="B2733" s="224" t="s">
        <v>55</v>
      </c>
      <c r="C2733" s="224" t="s">
        <v>9</v>
      </c>
      <c r="D2733" s="227" t="s">
        <v>10</v>
      </c>
      <c r="E2733" s="226"/>
      <c r="F2733" s="225"/>
      <c r="G2733" s="224" t="s">
        <v>353</v>
      </c>
      <c r="H2733" s="224" t="s">
        <v>352</v>
      </c>
      <c r="I2733" s="223" t="s">
        <v>351</v>
      </c>
      <c r="J2733" s="222" t="s">
        <v>56</v>
      </c>
    </row>
    <row r="2734" spans="1:10" ht="22.8" customHeight="1" x14ac:dyDescent="0.3">
      <c r="A2734" s="216" t="s">
        <v>346</v>
      </c>
      <c r="B2734" s="216" t="s">
        <v>341</v>
      </c>
      <c r="C2734" s="216" t="s">
        <v>491</v>
      </c>
      <c r="D2734" s="219" t="s">
        <v>490</v>
      </c>
      <c r="E2734" s="218"/>
      <c r="F2734" s="217"/>
      <c r="G2734" s="216" t="s">
        <v>489</v>
      </c>
      <c r="H2734" s="215">
        <v>1.67E-2</v>
      </c>
      <c r="I2734" s="214">
        <v>8.3000000000000007</v>
      </c>
      <c r="J2734" s="213">
        <v>0.14000000000000001</v>
      </c>
    </row>
    <row r="2735" spans="1:10" ht="14.25" customHeight="1" x14ac:dyDescent="0.3">
      <c r="A2735" s="216" t="s">
        <v>346</v>
      </c>
      <c r="B2735" s="216" t="s">
        <v>341</v>
      </c>
      <c r="C2735" s="216" t="s">
        <v>488</v>
      </c>
      <c r="D2735" s="219" t="s">
        <v>487</v>
      </c>
      <c r="E2735" s="218"/>
      <c r="F2735" s="217"/>
      <c r="G2735" s="216" t="s">
        <v>3</v>
      </c>
      <c r="H2735" s="215">
        <v>0.54700000000000004</v>
      </c>
      <c r="I2735" s="214">
        <v>3.59</v>
      </c>
      <c r="J2735" s="213">
        <v>1.96</v>
      </c>
    </row>
    <row r="2736" spans="1:10" ht="14.25" customHeight="1" x14ac:dyDescent="0.3">
      <c r="A2736" s="216" t="s">
        <v>346</v>
      </c>
      <c r="B2736" s="216" t="s">
        <v>341</v>
      </c>
      <c r="C2736" s="216" t="s">
        <v>611</v>
      </c>
      <c r="D2736" s="219" t="s">
        <v>610</v>
      </c>
      <c r="E2736" s="218"/>
      <c r="F2736" s="217"/>
      <c r="G2736" s="216" t="s">
        <v>3</v>
      </c>
      <c r="H2736" s="215">
        <v>0.60499999999999998</v>
      </c>
      <c r="I2736" s="214">
        <v>10.27</v>
      </c>
      <c r="J2736" s="213">
        <v>6.21</v>
      </c>
    </row>
    <row r="2737" spans="1:10" ht="14.25" customHeight="1" x14ac:dyDescent="0.3">
      <c r="A2737" s="216" t="s">
        <v>346</v>
      </c>
      <c r="B2737" s="216" t="s">
        <v>341</v>
      </c>
      <c r="C2737" s="216" t="s">
        <v>609</v>
      </c>
      <c r="D2737" s="219" t="s">
        <v>608</v>
      </c>
      <c r="E2737" s="218"/>
      <c r="F2737" s="217"/>
      <c r="G2737" s="216" t="s">
        <v>343</v>
      </c>
      <c r="H2737" s="215">
        <v>2.5999999999999999E-2</v>
      </c>
      <c r="I2737" s="214">
        <v>18.239999999999998</v>
      </c>
      <c r="J2737" s="213">
        <v>0.47</v>
      </c>
    </row>
    <row r="2738" spans="1:10" ht="14.25" customHeight="1" x14ac:dyDescent="0.3">
      <c r="A2738" s="216" t="s">
        <v>346</v>
      </c>
      <c r="B2738" s="216" t="s">
        <v>341</v>
      </c>
      <c r="C2738" s="216" t="s">
        <v>607</v>
      </c>
      <c r="D2738" s="219" t="s">
        <v>606</v>
      </c>
      <c r="E2738" s="218"/>
      <c r="F2738" s="217"/>
      <c r="G2738" s="216" t="s">
        <v>3</v>
      </c>
      <c r="H2738" s="215">
        <v>1.1339999999999999</v>
      </c>
      <c r="I2738" s="214">
        <v>17.03</v>
      </c>
      <c r="J2738" s="213">
        <v>19.309999999999999</v>
      </c>
    </row>
    <row r="2739" spans="1:10" ht="14.25" customHeight="1" x14ac:dyDescent="0.3">
      <c r="A2739" s="216" t="s">
        <v>346</v>
      </c>
      <c r="B2739" s="216" t="s">
        <v>341</v>
      </c>
      <c r="C2739" s="216" t="s">
        <v>605</v>
      </c>
      <c r="D2739" s="219" t="s">
        <v>604</v>
      </c>
      <c r="E2739" s="218"/>
      <c r="F2739" s="217"/>
      <c r="G2739" s="216" t="s">
        <v>343</v>
      </c>
      <c r="H2739" s="215">
        <v>5.2999999999999999E-2</v>
      </c>
      <c r="I2739" s="214">
        <v>22.08</v>
      </c>
      <c r="J2739" s="213">
        <v>1.17</v>
      </c>
    </row>
    <row r="2740" spans="1:10" ht="14.25" customHeight="1" x14ac:dyDescent="0.3">
      <c r="A2740" s="220" t="s">
        <v>342</v>
      </c>
      <c r="B2740" s="216" t="s">
        <v>341</v>
      </c>
      <c r="C2740" s="216" t="s">
        <v>482</v>
      </c>
      <c r="D2740" s="219" t="s">
        <v>481</v>
      </c>
      <c r="E2740" s="218"/>
      <c r="F2740" s="217"/>
      <c r="G2740" s="216" t="s">
        <v>338</v>
      </c>
      <c r="H2740" s="215">
        <v>0.47699999999999998</v>
      </c>
      <c r="I2740" s="214">
        <v>22.19</v>
      </c>
      <c r="J2740" s="213">
        <v>10.58</v>
      </c>
    </row>
    <row r="2741" spans="1:10" ht="14.25" customHeight="1" x14ac:dyDescent="0.3">
      <c r="A2741" s="220" t="s">
        <v>342</v>
      </c>
      <c r="B2741" s="216" t="s">
        <v>341</v>
      </c>
      <c r="C2741" s="216" t="s">
        <v>603</v>
      </c>
      <c r="D2741" s="219" t="s">
        <v>602</v>
      </c>
      <c r="E2741" s="218"/>
      <c r="F2741" s="217"/>
      <c r="G2741" s="216" t="s">
        <v>338</v>
      </c>
      <c r="H2741" s="215">
        <v>1.0880000000000001</v>
      </c>
      <c r="I2741" s="214">
        <v>26.91</v>
      </c>
      <c r="J2741" s="213">
        <v>29.28</v>
      </c>
    </row>
    <row r="2742" spans="1:10" ht="22.8" customHeight="1" x14ac:dyDescent="0.3">
      <c r="A2742" s="220" t="s">
        <v>342</v>
      </c>
      <c r="B2742" s="216" t="s">
        <v>341</v>
      </c>
      <c r="C2742" s="216" t="s">
        <v>474</v>
      </c>
      <c r="D2742" s="219" t="s">
        <v>473</v>
      </c>
      <c r="E2742" s="218"/>
      <c r="F2742" s="217"/>
      <c r="G2742" s="216" t="s">
        <v>442</v>
      </c>
      <c r="H2742" s="215">
        <v>1.2999999999999999E-2</v>
      </c>
      <c r="I2742" s="214">
        <v>29.74</v>
      </c>
      <c r="J2742" s="213">
        <v>0.39</v>
      </c>
    </row>
    <row r="2743" spans="1:10" ht="22.8" customHeight="1" x14ac:dyDescent="0.3">
      <c r="A2743" s="220" t="s">
        <v>342</v>
      </c>
      <c r="B2743" s="216" t="s">
        <v>341</v>
      </c>
      <c r="C2743" s="216" t="s">
        <v>472</v>
      </c>
      <c r="D2743" s="219" t="s">
        <v>471</v>
      </c>
      <c r="E2743" s="218"/>
      <c r="F2743" s="217"/>
      <c r="G2743" s="216" t="s">
        <v>439</v>
      </c>
      <c r="H2743" s="215">
        <v>5.2999999999999999E-2</v>
      </c>
      <c r="I2743" s="214">
        <v>28.08</v>
      </c>
      <c r="J2743" s="213">
        <v>1.49</v>
      </c>
    </row>
    <row r="2744" spans="1:10" ht="14.25" customHeight="1" x14ac:dyDescent="0.3">
      <c r="A2744" s="212" t="s">
        <v>337</v>
      </c>
      <c r="B2744" s="211"/>
      <c r="C2744" s="211"/>
      <c r="D2744" s="211"/>
      <c r="E2744" s="210"/>
      <c r="F2744" s="209">
        <v>13.57</v>
      </c>
      <c r="G2744" s="212" t="s">
        <v>336</v>
      </c>
      <c r="H2744" s="211"/>
      <c r="I2744" s="210"/>
      <c r="J2744" s="209">
        <v>71</v>
      </c>
    </row>
    <row r="2745" spans="1:10" ht="14.25" customHeight="1" x14ac:dyDescent="0.3">
      <c r="A2745" s="212" t="s">
        <v>335</v>
      </c>
      <c r="B2745" s="211"/>
      <c r="C2745" s="211"/>
      <c r="D2745" s="211"/>
      <c r="E2745" s="210"/>
      <c r="F2745" s="209">
        <v>15.12</v>
      </c>
      <c r="G2745" s="212" t="s">
        <v>334</v>
      </c>
      <c r="H2745" s="211"/>
      <c r="I2745" s="210"/>
      <c r="J2745" s="209">
        <v>15.95</v>
      </c>
    </row>
    <row r="2746" spans="1:10" ht="14.25" customHeight="1" x14ac:dyDescent="0.3">
      <c r="A2746" s="212" t="s">
        <v>333</v>
      </c>
      <c r="B2746" s="211"/>
      <c r="C2746" s="211"/>
      <c r="D2746" s="211"/>
      <c r="E2746" s="210"/>
      <c r="F2746" s="209">
        <v>41.7</v>
      </c>
      <c r="G2746" s="212" t="s">
        <v>332</v>
      </c>
      <c r="H2746" s="211"/>
      <c r="I2746" s="210"/>
      <c r="J2746" s="209">
        <v>86.95</v>
      </c>
    </row>
    <row r="2747" spans="1:10" ht="14.25" customHeight="1" x14ac:dyDescent="0.3">
      <c r="A2747" s="232" t="s">
        <v>342</v>
      </c>
      <c r="B2747" s="228" t="s">
        <v>357</v>
      </c>
      <c r="C2747" s="228" t="s">
        <v>601</v>
      </c>
      <c r="D2747" s="231" t="s">
        <v>600</v>
      </c>
      <c r="E2747" s="230"/>
      <c r="F2747" s="230"/>
      <c r="G2747" s="230"/>
      <c r="H2747" s="230"/>
      <c r="I2747" s="229"/>
      <c r="J2747" s="228" t="s">
        <v>0</v>
      </c>
    </row>
    <row r="2748" spans="1:10" ht="14.25" customHeight="1" x14ac:dyDescent="0.3">
      <c r="A2748" s="224" t="s">
        <v>54</v>
      </c>
      <c r="B2748" s="224" t="s">
        <v>55</v>
      </c>
      <c r="C2748" s="224" t="s">
        <v>9</v>
      </c>
      <c r="D2748" s="227" t="s">
        <v>10</v>
      </c>
      <c r="E2748" s="226"/>
      <c r="F2748" s="225"/>
      <c r="G2748" s="224" t="s">
        <v>353</v>
      </c>
      <c r="H2748" s="224" t="s">
        <v>352</v>
      </c>
      <c r="I2748" s="223" t="s">
        <v>351</v>
      </c>
      <c r="J2748" s="222" t="s">
        <v>56</v>
      </c>
    </row>
    <row r="2749" spans="1:10" ht="14.25" customHeight="1" x14ac:dyDescent="0.3">
      <c r="A2749" s="216" t="s">
        <v>346</v>
      </c>
      <c r="B2749" s="216" t="s">
        <v>357</v>
      </c>
      <c r="C2749" s="216" t="s">
        <v>599</v>
      </c>
      <c r="D2749" s="219" t="s">
        <v>598</v>
      </c>
      <c r="E2749" s="218"/>
      <c r="F2749" s="217"/>
      <c r="G2749" s="216" t="s">
        <v>597</v>
      </c>
      <c r="H2749" s="215">
        <v>0.18</v>
      </c>
      <c r="I2749" s="214">
        <v>8.6</v>
      </c>
      <c r="J2749" s="213">
        <v>1.55</v>
      </c>
    </row>
    <row r="2750" spans="1:10" ht="14.25" customHeight="1" x14ac:dyDescent="0.3">
      <c r="A2750" s="216" t="s">
        <v>346</v>
      </c>
      <c r="B2750" s="216" t="s">
        <v>357</v>
      </c>
      <c r="C2750" s="216" t="s">
        <v>596</v>
      </c>
      <c r="D2750" s="219" t="s">
        <v>595</v>
      </c>
      <c r="E2750" s="218"/>
      <c r="F2750" s="217"/>
      <c r="G2750" s="216" t="s">
        <v>0</v>
      </c>
      <c r="H2750" s="215">
        <v>1</v>
      </c>
      <c r="I2750" s="214">
        <v>8.4700000000000006</v>
      </c>
      <c r="J2750" s="213">
        <v>8.4700000000000006</v>
      </c>
    </row>
    <row r="2751" spans="1:10" ht="14.25" customHeight="1" x14ac:dyDescent="0.3">
      <c r="A2751" s="216" t="s">
        <v>346</v>
      </c>
      <c r="B2751" s="216" t="s">
        <v>357</v>
      </c>
      <c r="C2751" s="216" t="s">
        <v>594</v>
      </c>
      <c r="D2751" s="219" t="s">
        <v>593</v>
      </c>
      <c r="E2751" s="218"/>
      <c r="F2751" s="217"/>
      <c r="G2751" s="216" t="s">
        <v>489</v>
      </c>
      <c r="H2751" s="215">
        <v>6.0000000000000001E-3</v>
      </c>
      <c r="I2751" s="214">
        <v>38.81</v>
      </c>
      <c r="J2751" s="213">
        <v>0.23</v>
      </c>
    </row>
    <row r="2752" spans="1:10" ht="22.8" customHeight="1" x14ac:dyDescent="0.3">
      <c r="A2752" s="220" t="s">
        <v>342</v>
      </c>
      <c r="B2752" s="216" t="s">
        <v>357</v>
      </c>
      <c r="C2752" s="216" t="s">
        <v>587</v>
      </c>
      <c r="D2752" s="219" t="s">
        <v>570</v>
      </c>
      <c r="E2752" s="218"/>
      <c r="F2752" s="217"/>
      <c r="G2752" s="216" t="s">
        <v>338</v>
      </c>
      <c r="H2752" s="215">
        <v>0.28000000000000003</v>
      </c>
      <c r="I2752" s="214">
        <v>21.67</v>
      </c>
      <c r="J2752" s="213">
        <v>6.07</v>
      </c>
    </row>
    <row r="2753" spans="1:10" ht="14.25" customHeight="1" x14ac:dyDescent="0.3">
      <c r="A2753" s="220" t="s">
        <v>342</v>
      </c>
      <c r="B2753" s="216" t="s">
        <v>357</v>
      </c>
      <c r="C2753" s="216" t="s">
        <v>592</v>
      </c>
      <c r="D2753" s="219" t="s">
        <v>544</v>
      </c>
      <c r="E2753" s="218"/>
      <c r="F2753" s="217"/>
      <c r="G2753" s="216" t="s">
        <v>338</v>
      </c>
      <c r="H2753" s="215">
        <v>0.28000000000000003</v>
      </c>
      <c r="I2753" s="214">
        <v>26.47</v>
      </c>
      <c r="J2753" s="213">
        <v>7.41</v>
      </c>
    </row>
    <row r="2754" spans="1:10" ht="14.25" customHeight="1" x14ac:dyDescent="0.3">
      <c r="A2754" s="212" t="s">
        <v>337</v>
      </c>
      <c r="B2754" s="211"/>
      <c r="C2754" s="211"/>
      <c r="D2754" s="211"/>
      <c r="E2754" s="210"/>
      <c r="F2754" s="209">
        <v>4.38</v>
      </c>
      <c r="G2754" s="212" t="s">
        <v>336</v>
      </c>
      <c r="H2754" s="211"/>
      <c r="I2754" s="210"/>
      <c r="J2754" s="209">
        <v>23.73</v>
      </c>
    </row>
    <row r="2755" spans="1:10" ht="14.25" customHeight="1" x14ac:dyDescent="0.3">
      <c r="A2755" s="212" t="s">
        <v>335</v>
      </c>
      <c r="B2755" s="211"/>
      <c r="C2755" s="211"/>
      <c r="D2755" s="211"/>
      <c r="E2755" s="210"/>
      <c r="F2755" s="209">
        <v>4.88</v>
      </c>
      <c r="G2755" s="212" t="s">
        <v>334</v>
      </c>
      <c r="H2755" s="211"/>
      <c r="I2755" s="210"/>
      <c r="J2755" s="209">
        <v>5.33</v>
      </c>
    </row>
    <row r="2756" spans="1:10" ht="14.25" customHeight="1" x14ac:dyDescent="0.3">
      <c r="A2756" s="212" t="s">
        <v>333</v>
      </c>
      <c r="B2756" s="211"/>
      <c r="C2756" s="211"/>
      <c r="D2756" s="211"/>
      <c r="E2756" s="210"/>
      <c r="F2756" s="209">
        <v>13.48</v>
      </c>
      <c r="G2756" s="212" t="s">
        <v>332</v>
      </c>
      <c r="H2756" s="211"/>
      <c r="I2756" s="210"/>
      <c r="J2756" s="209">
        <v>29.06</v>
      </c>
    </row>
    <row r="2757" spans="1:10" ht="14.25" customHeight="1" x14ac:dyDescent="0.3">
      <c r="A2757" s="232" t="s">
        <v>342</v>
      </c>
      <c r="B2757" s="228" t="s">
        <v>357</v>
      </c>
      <c r="C2757" s="228" t="s">
        <v>592</v>
      </c>
      <c r="D2757" s="231" t="s">
        <v>544</v>
      </c>
      <c r="E2757" s="230"/>
      <c r="F2757" s="230"/>
      <c r="G2757" s="230"/>
      <c r="H2757" s="230"/>
      <c r="I2757" s="229"/>
      <c r="J2757" s="228" t="s">
        <v>338</v>
      </c>
    </row>
    <row r="2758" spans="1:10" ht="14.25" customHeight="1" x14ac:dyDescent="0.3">
      <c r="A2758" s="224" t="s">
        <v>54</v>
      </c>
      <c r="B2758" s="224" t="s">
        <v>55</v>
      </c>
      <c r="C2758" s="224" t="s">
        <v>9</v>
      </c>
      <c r="D2758" s="227" t="s">
        <v>10</v>
      </c>
      <c r="E2758" s="226"/>
      <c r="F2758" s="225"/>
      <c r="G2758" s="224" t="s">
        <v>353</v>
      </c>
      <c r="H2758" s="224" t="s">
        <v>352</v>
      </c>
      <c r="I2758" s="223" t="s">
        <v>351</v>
      </c>
      <c r="J2758" s="222" t="s">
        <v>56</v>
      </c>
    </row>
    <row r="2759" spans="1:10" ht="14.25" customHeight="1" x14ac:dyDescent="0.3">
      <c r="A2759" s="216" t="s">
        <v>412</v>
      </c>
      <c r="B2759" s="216" t="s">
        <v>357</v>
      </c>
      <c r="C2759" s="216" t="s">
        <v>588</v>
      </c>
      <c r="D2759" s="219" t="s">
        <v>540</v>
      </c>
      <c r="E2759" s="218"/>
      <c r="F2759" s="217"/>
      <c r="G2759" s="216" t="s">
        <v>338</v>
      </c>
      <c r="H2759" s="215">
        <v>1</v>
      </c>
      <c r="I2759" s="214">
        <v>18.89</v>
      </c>
      <c r="J2759" s="213">
        <v>18.89</v>
      </c>
    </row>
    <row r="2760" spans="1:10" ht="22.8" customHeight="1" x14ac:dyDescent="0.3">
      <c r="A2760" s="220" t="s">
        <v>342</v>
      </c>
      <c r="B2760" s="216" t="s">
        <v>357</v>
      </c>
      <c r="C2760" s="216" t="s">
        <v>589</v>
      </c>
      <c r="D2760" s="219" t="s">
        <v>542</v>
      </c>
      <c r="E2760" s="218"/>
      <c r="F2760" s="217"/>
      <c r="G2760" s="216" t="s">
        <v>338</v>
      </c>
      <c r="H2760" s="215">
        <v>1</v>
      </c>
      <c r="I2760" s="214">
        <v>0.36</v>
      </c>
      <c r="J2760" s="213">
        <v>0.36</v>
      </c>
    </row>
    <row r="2761" spans="1:10" ht="14.25" customHeight="1" x14ac:dyDescent="0.3">
      <c r="A2761" s="220" t="s">
        <v>342</v>
      </c>
      <c r="B2761" s="216" t="s">
        <v>357</v>
      </c>
      <c r="C2761" s="216" t="s">
        <v>591</v>
      </c>
      <c r="D2761" s="219" t="s">
        <v>427</v>
      </c>
      <c r="E2761" s="218"/>
      <c r="F2761" s="217"/>
      <c r="G2761" s="216" t="s">
        <v>338</v>
      </c>
      <c r="H2761" s="215">
        <v>1</v>
      </c>
      <c r="I2761" s="214">
        <v>7.22</v>
      </c>
      <c r="J2761" s="213">
        <v>7.22</v>
      </c>
    </row>
    <row r="2762" spans="1:10" ht="14.25" customHeight="1" x14ac:dyDescent="0.3">
      <c r="A2762" s="212" t="s">
        <v>337</v>
      </c>
      <c r="B2762" s="211"/>
      <c r="C2762" s="211"/>
      <c r="D2762" s="211"/>
      <c r="E2762" s="210"/>
      <c r="F2762" s="209">
        <v>8.93</v>
      </c>
      <c r="G2762" s="212" t="s">
        <v>336</v>
      </c>
      <c r="H2762" s="211"/>
      <c r="I2762" s="210"/>
      <c r="J2762" s="209">
        <v>26.47</v>
      </c>
    </row>
    <row r="2763" spans="1:10" ht="14.25" customHeight="1" x14ac:dyDescent="0.3">
      <c r="A2763" s="212" t="s">
        <v>335</v>
      </c>
      <c r="B2763" s="211"/>
      <c r="C2763" s="211"/>
      <c r="D2763" s="211"/>
      <c r="E2763" s="210"/>
      <c r="F2763" s="209">
        <v>9.9600000000000009</v>
      </c>
      <c r="G2763" s="212" t="s">
        <v>334</v>
      </c>
      <c r="H2763" s="211"/>
      <c r="I2763" s="210"/>
      <c r="J2763" s="209">
        <v>5.95</v>
      </c>
    </row>
    <row r="2764" spans="1:10" ht="14.25" customHeight="1" x14ac:dyDescent="0.3">
      <c r="A2764" s="212" t="s">
        <v>333</v>
      </c>
      <c r="B2764" s="211"/>
      <c r="C2764" s="211"/>
      <c r="D2764" s="211"/>
      <c r="E2764" s="210"/>
      <c r="F2764" s="209">
        <v>26.47</v>
      </c>
      <c r="G2764" s="212" t="s">
        <v>332</v>
      </c>
      <c r="H2764" s="211"/>
      <c r="I2764" s="210"/>
      <c r="J2764" s="209">
        <v>32.42</v>
      </c>
    </row>
    <row r="2765" spans="1:10" ht="14.25" customHeight="1" x14ac:dyDescent="0.3">
      <c r="A2765" s="232" t="s">
        <v>342</v>
      </c>
      <c r="B2765" s="228" t="s">
        <v>357</v>
      </c>
      <c r="C2765" s="228" t="s">
        <v>591</v>
      </c>
      <c r="D2765" s="231" t="s">
        <v>427</v>
      </c>
      <c r="E2765" s="230"/>
      <c r="F2765" s="230"/>
      <c r="G2765" s="230"/>
      <c r="H2765" s="230"/>
      <c r="I2765" s="229"/>
      <c r="J2765" s="228" t="s">
        <v>338</v>
      </c>
    </row>
    <row r="2766" spans="1:10" ht="14.25" customHeight="1" x14ac:dyDescent="0.3">
      <c r="A2766" s="224" t="s">
        <v>54</v>
      </c>
      <c r="B2766" s="224" t="s">
        <v>55</v>
      </c>
      <c r="C2766" s="224" t="s">
        <v>9</v>
      </c>
      <c r="D2766" s="227" t="s">
        <v>10</v>
      </c>
      <c r="E2766" s="226"/>
      <c r="F2766" s="225"/>
      <c r="G2766" s="224" t="s">
        <v>353</v>
      </c>
      <c r="H2766" s="224" t="s">
        <v>352</v>
      </c>
      <c r="I2766" s="223" t="s">
        <v>351</v>
      </c>
      <c r="J2766" s="222" t="s">
        <v>56</v>
      </c>
    </row>
    <row r="2767" spans="1:10" ht="22.8" customHeight="1" x14ac:dyDescent="0.3">
      <c r="A2767" s="216" t="s">
        <v>346</v>
      </c>
      <c r="B2767" s="216" t="s">
        <v>357</v>
      </c>
      <c r="C2767" s="216" t="s">
        <v>426</v>
      </c>
      <c r="D2767" s="219" t="s">
        <v>425</v>
      </c>
      <c r="E2767" s="218"/>
      <c r="F2767" s="217"/>
      <c r="G2767" s="216" t="s">
        <v>338</v>
      </c>
      <c r="H2767" s="215">
        <v>1</v>
      </c>
      <c r="I2767" s="214">
        <v>3.47</v>
      </c>
      <c r="J2767" s="213">
        <v>3.47</v>
      </c>
    </row>
    <row r="2768" spans="1:10" ht="22.8" customHeight="1" x14ac:dyDescent="0.3">
      <c r="A2768" s="216" t="s">
        <v>346</v>
      </c>
      <c r="B2768" s="216" t="s">
        <v>357</v>
      </c>
      <c r="C2768" s="216" t="s">
        <v>424</v>
      </c>
      <c r="D2768" s="219" t="s">
        <v>423</v>
      </c>
      <c r="E2768" s="218"/>
      <c r="F2768" s="217"/>
      <c r="G2768" s="216" t="s">
        <v>338</v>
      </c>
      <c r="H2768" s="215">
        <v>1</v>
      </c>
      <c r="I2768" s="214">
        <v>1</v>
      </c>
      <c r="J2768" s="213">
        <v>1</v>
      </c>
    </row>
    <row r="2769" spans="1:10" ht="14.25" customHeight="1" x14ac:dyDescent="0.3">
      <c r="A2769" s="216" t="s">
        <v>346</v>
      </c>
      <c r="B2769" s="216" t="s">
        <v>357</v>
      </c>
      <c r="C2769" s="216" t="s">
        <v>422</v>
      </c>
      <c r="D2769" s="219" t="s">
        <v>421</v>
      </c>
      <c r="E2769" s="218"/>
      <c r="F2769" s="217"/>
      <c r="G2769" s="216" t="s">
        <v>338</v>
      </c>
      <c r="H2769" s="215">
        <v>1</v>
      </c>
      <c r="I2769" s="214">
        <v>1.34</v>
      </c>
      <c r="J2769" s="213">
        <v>1.34</v>
      </c>
    </row>
    <row r="2770" spans="1:10" ht="14.25" customHeight="1" x14ac:dyDescent="0.3">
      <c r="A2770" s="216" t="s">
        <v>346</v>
      </c>
      <c r="B2770" s="216" t="s">
        <v>357</v>
      </c>
      <c r="C2770" s="216" t="s">
        <v>420</v>
      </c>
      <c r="D2770" s="219" t="s">
        <v>419</v>
      </c>
      <c r="E2770" s="218"/>
      <c r="F2770" s="217"/>
      <c r="G2770" s="216" t="s">
        <v>338</v>
      </c>
      <c r="H2770" s="215">
        <v>1</v>
      </c>
      <c r="I2770" s="214">
        <v>0.04</v>
      </c>
      <c r="J2770" s="213">
        <v>0.04</v>
      </c>
    </row>
    <row r="2771" spans="1:10" ht="22.8" customHeight="1" x14ac:dyDescent="0.3">
      <c r="A2771" s="216" t="s">
        <v>346</v>
      </c>
      <c r="B2771" s="216" t="s">
        <v>357</v>
      </c>
      <c r="C2771" s="216" t="s">
        <v>585</v>
      </c>
      <c r="D2771" s="219" t="s">
        <v>528</v>
      </c>
      <c r="E2771" s="218"/>
      <c r="F2771" s="217"/>
      <c r="G2771" s="216" t="s">
        <v>338</v>
      </c>
      <c r="H2771" s="215">
        <v>1</v>
      </c>
      <c r="I2771" s="214">
        <v>0.31</v>
      </c>
      <c r="J2771" s="213">
        <v>0.31</v>
      </c>
    </row>
    <row r="2772" spans="1:10" ht="4.5" customHeight="1" x14ac:dyDescent="0.3"/>
    <row r="2773" spans="1:10" ht="11.25" customHeight="1" x14ac:dyDescent="0.3">
      <c r="A2773" s="208" t="s">
        <v>331</v>
      </c>
      <c r="B2773" s="208"/>
      <c r="C2773" s="208"/>
      <c r="D2773" s="208"/>
      <c r="E2773" s="208"/>
      <c r="F2773" s="208"/>
      <c r="G2773" s="208"/>
      <c r="H2773" s="208"/>
      <c r="I2773" s="208"/>
      <c r="J2773" s="208"/>
    </row>
    <row r="2774" spans="1:10" ht="11.25" customHeight="1" x14ac:dyDescent="0.3">
      <c r="A2774" s="208" t="s">
        <v>330</v>
      </c>
      <c r="B2774" s="208"/>
      <c r="C2774" s="208"/>
      <c r="D2774" s="208"/>
      <c r="E2774" s="208"/>
      <c r="F2774" s="208"/>
      <c r="G2774" s="208"/>
      <c r="H2774" s="208"/>
      <c r="I2774" s="208"/>
      <c r="J2774" s="208"/>
    </row>
    <row r="2775" spans="1:10" ht="11.25" customHeight="1" x14ac:dyDescent="0.3">
      <c r="A2775" s="208" t="s">
        <v>329</v>
      </c>
      <c r="B2775" s="208"/>
      <c r="C2775" s="208"/>
      <c r="D2775" s="208"/>
      <c r="E2775" s="208"/>
      <c r="F2775" s="208"/>
      <c r="G2775" s="208"/>
      <c r="H2775" s="208"/>
      <c r="I2775" s="208"/>
      <c r="J2775" s="208"/>
    </row>
    <row r="2776" spans="1:10" ht="70.95" customHeight="1" x14ac:dyDescent="0.3"/>
    <row r="2777" spans="1:10" ht="14.25" customHeight="1" x14ac:dyDescent="0.3">
      <c r="A2777" s="256" t="s">
        <v>395</v>
      </c>
      <c r="B2777" s="255"/>
      <c r="C2777" s="255"/>
      <c r="D2777" s="255"/>
      <c r="E2777" s="255"/>
      <c r="F2777" s="255"/>
      <c r="G2777" s="255"/>
      <c r="H2777" s="255"/>
      <c r="I2777" s="255"/>
      <c r="J2777" s="254"/>
    </row>
    <row r="2778" spans="1:10" ht="14.25" customHeight="1" x14ac:dyDescent="0.3">
      <c r="A2778" s="253" t="s">
        <v>394</v>
      </c>
      <c r="B2778" s="251" t="s">
        <v>57</v>
      </c>
      <c r="C2778" s="250"/>
      <c r="D2778" s="250"/>
      <c r="E2778" s="250"/>
      <c r="F2778" s="250"/>
      <c r="G2778" s="250"/>
      <c r="H2778" s="249"/>
      <c r="I2778" s="233" t="s">
        <v>393</v>
      </c>
      <c r="J2778" s="216" t="s">
        <v>590</v>
      </c>
    </row>
    <row r="2779" spans="1:10" ht="14.25" customHeight="1" x14ac:dyDescent="0.3">
      <c r="A2779" s="253" t="s">
        <v>61</v>
      </c>
      <c r="B2779" s="251" t="s">
        <v>65</v>
      </c>
      <c r="C2779" s="250"/>
      <c r="D2779" s="250"/>
      <c r="E2779" s="250"/>
      <c r="F2779" s="250"/>
      <c r="G2779" s="250"/>
      <c r="H2779" s="249"/>
      <c r="I2779" s="233" t="s">
        <v>391</v>
      </c>
      <c r="J2779" s="216" t="s">
        <v>390</v>
      </c>
    </row>
    <row r="2780" spans="1:10" ht="14.25" customHeight="1" x14ac:dyDescent="0.3">
      <c r="A2780" s="252" t="s">
        <v>389</v>
      </c>
      <c r="B2780" s="251" t="s">
        <v>209</v>
      </c>
      <c r="C2780" s="250"/>
      <c r="D2780" s="250"/>
      <c r="E2780" s="250"/>
      <c r="F2780" s="250"/>
      <c r="G2780" s="250"/>
      <c r="H2780" s="249"/>
      <c r="I2780" s="240" t="s">
        <v>388</v>
      </c>
      <c r="J2780" s="239"/>
    </row>
    <row r="2781" spans="1:10" ht="14.25" customHeight="1" x14ac:dyDescent="0.3">
      <c r="A2781" s="248" t="s">
        <v>387</v>
      </c>
      <c r="B2781" s="247" t="s">
        <v>386</v>
      </c>
      <c r="C2781" s="246"/>
      <c r="D2781" s="246"/>
      <c r="E2781" s="246"/>
      <c r="F2781" s="246"/>
      <c r="G2781" s="246"/>
      <c r="H2781" s="245"/>
      <c r="I2781" s="233" t="s">
        <v>385</v>
      </c>
      <c r="J2781" s="216" t="s">
        <v>384</v>
      </c>
    </row>
    <row r="2782" spans="1:10" ht="14.25" customHeight="1" x14ac:dyDescent="0.3">
      <c r="A2782" s="238"/>
      <c r="B2782" s="243"/>
      <c r="C2782" s="242"/>
      <c r="D2782" s="242"/>
      <c r="E2782" s="242"/>
      <c r="F2782" s="242"/>
      <c r="G2782" s="242"/>
      <c r="H2782" s="241"/>
      <c r="I2782" s="244" t="s">
        <v>383</v>
      </c>
      <c r="J2782" s="216" t="s">
        <v>382</v>
      </c>
    </row>
    <row r="2783" spans="1:10" ht="14.25" customHeight="1" x14ac:dyDescent="0.3">
      <c r="A2783" s="238"/>
      <c r="B2783" s="243"/>
      <c r="C2783" s="242"/>
      <c r="D2783" s="242"/>
      <c r="E2783" s="242"/>
      <c r="F2783" s="242"/>
      <c r="G2783" s="242"/>
      <c r="H2783" s="241"/>
      <c r="I2783" s="240" t="s">
        <v>7</v>
      </c>
      <c r="J2783" s="239"/>
    </row>
    <row r="2784" spans="1:10" ht="14.25" customHeight="1" x14ac:dyDescent="0.3">
      <c r="A2784" s="238"/>
      <c r="B2784" s="237"/>
      <c r="C2784" s="236"/>
      <c r="D2784" s="236"/>
      <c r="E2784" s="236"/>
      <c r="F2784" s="236"/>
      <c r="G2784" s="236"/>
      <c r="H2784" s="235"/>
      <c r="I2784" s="233" t="s">
        <v>381</v>
      </c>
      <c r="J2784" s="216" t="s">
        <v>380</v>
      </c>
    </row>
    <row r="2785" spans="1:10" ht="14.25" customHeight="1" x14ac:dyDescent="0.3">
      <c r="A2785" s="234"/>
      <c r="B2785" s="219" t="s">
        <v>378</v>
      </c>
      <c r="C2785" s="218"/>
      <c r="D2785" s="217"/>
      <c r="E2785" s="219" t="s">
        <v>320</v>
      </c>
      <c r="F2785" s="218"/>
      <c r="G2785" s="218"/>
      <c r="H2785" s="217"/>
      <c r="I2785" s="233" t="s">
        <v>379</v>
      </c>
      <c r="J2785" s="216" t="s">
        <v>378</v>
      </c>
    </row>
    <row r="2786" spans="1:10" ht="14.25" customHeight="1" x14ac:dyDescent="0.3">
      <c r="A2786" s="233" t="s">
        <v>377</v>
      </c>
      <c r="B2786" s="219" t="s">
        <v>376</v>
      </c>
      <c r="C2786" s="218"/>
      <c r="D2786" s="218"/>
      <c r="E2786" s="218"/>
      <c r="F2786" s="218"/>
      <c r="G2786" s="218"/>
      <c r="H2786" s="218"/>
      <c r="I2786" s="218"/>
      <c r="J2786" s="217"/>
    </row>
    <row r="2787" spans="1:10" ht="22.8" customHeight="1" x14ac:dyDescent="0.3">
      <c r="A2787" s="216" t="s">
        <v>346</v>
      </c>
      <c r="B2787" s="216" t="s">
        <v>357</v>
      </c>
      <c r="C2787" s="216" t="s">
        <v>584</v>
      </c>
      <c r="D2787" s="219" t="s">
        <v>530</v>
      </c>
      <c r="E2787" s="218"/>
      <c r="F2787" s="217"/>
      <c r="G2787" s="216" t="s">
        <v>338</v>
      </c>
      <c r="H2787" s="215">
        <v>1</v>
      </c>
      <c r="I2787" s="214">
        <v>1.06</v>
      </c>
      <c r="J2787" s="213">
        <v>1.06</v>
      </c>
    </row>
    <row r="2788" spans="1:10" ht="14.25" customHeight="1" x14ac:dyDescent="0.3">
      <c r="A2788" s="212" t="s">
        <v>337</v>
      </c>
      <c r="B2788" s="211"/>
      <c r="C2788" s="211"/>
      <c r="D2788" s="211"/>
      <c r="E2788" s="210"/>
      <c r="F2788" s="209">
        <v>0</v>
      </c>
      <c r="G2788" s="212" t="s">
        <v>336</v>
      </c>
      <c r="H2788" s="211"/>
      <c r="I2788" s="210"/>
      <c r="J2788" s="209">
        <v>7.22</v>
      </c>
    </row>
    <row r="2789" spans="1:10" ht="14.25" customHeight="1" x14ac:dyDescent="0.3">
      <c r="A2789" s="212" t="s">
        <v>335</v>
      </c>
      <c r="B2789" s="211"/>
      <c r="C2789" s="211"/>
      <c r="D2789" s="211"/>
      <c r="E2789" s="210"/>
      <c r="F2789" s="209">
        <v>0</v>
      </c>
      <c r="G2789" s="212" t="s">
        <v>334</v>
      </c>
      <c r="H2789" s="211"/>
      <c r="I2789" s="210"/>
      <c r="J2789" s="209">
        <v>1.62</v>
      </c>
    </row>
    <row r="2790" spans="1:10" ht="14.25" customHeight="1" x14ac:dyDescent="0.3">
      <c r="A2790" s="212" t="s">
        <v>333</v>
      </c>
      <c r="B2790" s="211"/>
      <c r="C2790" s="211"/>
      <c r="D2790" s="211"/>
      <c r="E2790" s="210"/>
      <c r="F2790" s="209">
        <v>0</v>
      </c>
      <c r="G2790" s="212" t="s">
        <v>332</v>
      </c>
      <c r="H2790" s="211"/>
      <c r="I2790" s="210"/>
      <c r="J2790" s="209">
        <v>8.84</v>
      </c>
    </row>
    <row r="2791" spans="1:10" ht="22.8" customHeight="1" x14ac:dyDescent="0.3">
      <c r="A2791" s="232" t="s">
        <v>342</v>
      </c>
      <c r="B2791" s="228" t="s">
        <v>357</v>
      </c>
      <c r="C2791" s="228" t="s">
        <v>589</v>
      </c>
      <c r="D2791" s="231" t="s">
        <v>542</v>
      </c>
      <c r="E2791" s="230"/>
      <c r="F2791" s="230"/>
      <c r="G2791" s="230"/>
      <c r="H2791" s="230"/>
      <c r="I2791" s="229"/>
      <c r="J2791" s="228" t="s">
        <v>338</v>
      </c>
    </row>
    <row r="2792" spans="1:10" ht="14.25" customHeight="1" x14ac:dyDescent="0.3">
      <c r="A2792" s="224" t="s">
        <v>54</v>
      </c>
      <c r="B2792" s="224" t="s">
        <v>55</v>
      </c>
      <c r="C2792" s="224" t="s">
        <v>9</v>
      </c>
      <c r="D2792" s="227" t="s">
        <v>10</v>
      </c>
      <c r="E2792" s="226"/>
      <c r="F2792" s="225"/>
      <c r="G2792" s="224" t="s">
        <v>353</v>
      </c>
      <c r="H2792" s="224" t="s">
        <v>352</v>
      </c>
      <c r="I2792" s="223" t="s">
        <v>351</v>
      </c>
      <c r="J2792" s="222" t="s">
        <v>56</v>
      </c>
    </row>
    <row r="2793" spans="1:10" ht="14.25" customHeight="1" x14ac:dyDescent="0.3">
      <c r="A2793" s="216" t="s">
        <v>412</v>
      </c>
      <c r="B2793" s="216" t="s">
        <v>357</v>
      </c>
      <c r="C2793" s="216" t="s">
        <v>588</v>
      </c>
      <c r="D2793" s="219" t="s">
        <v>540</v>
      </c>
      <c r="E2793" s="218"/>
      <c r="F2793" s="217"/>
      <c r="G2793" s="216" t="s">
        <v>338</v>
      </c>
      <c r="H2793" s="215">
        <v>1.89E-2</v>
      </c>
      <c r="I2793" s="214">
        <v>18.89</v>
      </c>
      <c r="J2793" s="213">
        <v>0.36</v>
      </c>
    </row>
    <row r="2794" spans="1:10" ht="14.25" customHeight="1" x14ac:dyDescent="0.3">
      <c r="A2794" s="212" t="s">
        <v>337</v>
      </c>
      <c r="B2794" s="211"/>
      <c r="C2794" s="211"/>
      <c r="D2794" s="211"/>
      <c r="E2794" s="210"/>
      <c r="F2794" s="209">
        <v>0.17</v>
      </c>
      <c r="G2794" s="212" t="s">
        <v>336</v>
      </c>
      <c r="H2794" s="211"/>
      <c r="I2794" s="210"/>
      <c r="J2794" s="209">
        <v>0.36</v>
      </c>
    </row>
    <row r="2795" spans="1:10" ht="14.25" customHeight="1" x14ac:dyDescent="0.3">
      <c r="A2795" s="212" t="s">
        <v>335</v>
      </c>
      <c r="B2795" s="211"/>
      <c r="C2795" s="211"/>
      <c r="D2795" s="211"/>
      <c r="E2795" s="210"/>
      <c r="F2795" s="209">
        <v>0.19</v>
      </c>
      <c r="G2795" s="212" t="s">
        <v>334</v>
      </c>
      <c r="H2795" s="211"/>
      <c r="I2795" s="210"/>
      <c r="J2795" s="209">
        <v>0.08</v>
      </c>
    </row>
    <row r="2796" spans="1:10" ht="14.25" customHeight="1" x14ac:dyDescent="0.3">
      <c r="A2796" s="212" t="s">
        <v>333</v>
      </c>
      <c r="B2796" s="211"/>
      <c r="C2796" s="211"/>
      <c r="D2796" s="211"/>
      <c r="E2796" s="210"/>
      <c r="F2796" s="209">
        <v>0.36</v>
      </c>
      <c r="G2796" s="212" t="s">
        <v>332</v>
      </c>
      <c r="H2796" s="211"/>
      <c r="I2796" s="210"/>
      <c r="J2796" s="209">
        <v>0.44</v>
      </c>
    </row>
    <row r="2797" spans="1:10" ht="14.25" customHeight="1" x14ac:dyDescent="0.3">
      <c r="A2797" s="232" t="s">
        <v>342</v>
      </c>
      <c r="B2797" s="228" t="s">
        <v>357</v>
      </c>
      <c r="C2797" s="228" t="s">
        <v>587</v>
      </c>
      <c r="D2797" s="231" t="s">
        <v>570</v>
      </c>
      <c r="E2797" s="230"/>
      <c r="F2797" s="230"/>
      <c r="G2797" s="230"/>
      <c r="H2797" s="230"/>
      <c r="I2797" s="229"/>
      <c r="J2797" s="228" t="s">
        <v>338</v>
      </c>
    </row>
    <row r="2798" spans="1:10" ht="14.25" customHeight="1" x14ac:dyDescent="0.3">
      <c r="A2798" s="224" t="s">
        <v>54</v>
      </c>
      <c r="B2798" s="224" t="s">
        <v>55</v>
      </c>
      <c r="C2798" s="224" t="s">
        <v>9</v>
      </c>
      <c r="D2798" s="227" t="s">
        <v>10</v>
      </c>
      <c r="E2798" s="226"/>
      <c r="F2798" s="225"/>
      <c r="G2798" s="224" t="s">
        <v>353</v>
      </c>
      <c r="H2798" s="224" t="s">
        <v>352</v>
      </c>
      <c r="I2798" s="223" t="s">
        <v>351</v>
      </c>
      <c r="J2798" s="222" t="s">
        <v>56</v>
      </c>
    </row>
    <row r="2799" spans="1:10" ht="14.25" customHeight="1" x14ac:dyDescent="0.3">
      <c r="A2799" s="216" t="s">
        <v>412</v>
      </c>
      <c r="B2799" s="216" t="s">
        <v>357</v>
      </c>
      <c r="C2799" s="216" t="s">
        <v>582</v>
      </c>
      <c r="D2799" s="219" t="s">
        <v>564</v>
      </c>
      <c r="E2799" s="218"/>
      <c r="F2799" s="217"/>
      <c r="G2799" s="216" t="s">
        <v>338</v>
      </c>
      <c r="H2799" s="215">
        <v>1</v>
      </c>
      <c r="I2799" s="214">
        <v>14.18</v>
      </c>
      <c r="J2799" s="213">
        <v>14.18</v>
      </c>
    </row>
    <row r="2800" spans="1:10" ht="22.8" customHeight="1" x14ac:dyDescent="0.3">
      <c r="A2800" s="220" t="s">
        <v>342</v>
      </c>
      <c r="B2800" s="216" t="s">
        <v>357</v>
      </c>
      <c r="C2800" s="216" t="s">
        <v>583</v>
      </c>
      <c r="D2800" s="219" t="s">
        <v>566</v>
      </c>
      <c r="E2800" s="218"/>
      <c r="F2800" s="217"/>
      <c r="G2800" s="216" t="s">
        <v>338</v>
      </c>
      <c r="H2800" s="215">
        <v>1</v>
      </c>
      <c r="I2800" s="214">
        <v>0.27</v>
      </c>
      <c r="J2800" s="213">
        <v>0.27</v>
      </c>
    </row>
    <row r="2801" spans="1:10" ht="14.25" customHeight="1" x14ac:dyDescent="0.3">
      <c r="A2801" s="220" t="s">
        <v>342</v>
      </c>
      <c r="B2801" s="216" t="s">
        <v>357</v>
      </c>
      <c r="C2801" s="216" t="s">
        <v>586</v>
      </c>
      <c r="D2801" s="219" t="s">
        <v>427</v>
      </c>
      <c r="E2801" s="218"/>
      <c r="F2801" s="217"/>
      <c r="G2801" s="216" t="s">
        <v>338</v>
      </c>
      <c r="H2801" s="215">
        <v>1</v>
      </c>
      <c r="I2801" s="214">
        <v>7.22</v>
      </c>
      <c r="J2801" s="213">
        <v>7.22</v>
      </c>
    </row>
    <row r="2802" spans="1:10" ht="14.25" customHeight="1" x14ac:dyDescent="0.3">
      <c r="A2802" s="212" t="s">
        <v>337</v>
      </c>
      <c r="B2802" s="211"/>
      <c r="C2802" s="211"/>
      <c r="D2802" s="211"/>
      <c r="E2802" s="210"/>
      <c r="F2802" s="209">
        <v>6.7</v>
      </c>
      <c r="G2802" s="212" t="s">
        <v>336</v>
      </c>
      <c r="H2802" s="211"/>
      <c r="I2802" s="210"/>
      <c r="J2802" s="209">
        <v>21.67</v>
      </c>
    </row>
    <row r="2803" spans="1:10" ht="14.25" customHeight="1" x14ac:dyDescent="0.3">
      <c r="A2803" s="212" t="s">
        <v>335</v>
      </c>
      <c r="B2803" s="211"/>
      <c r="C2803" s="211"/>
      <c r="D2803" s="211"/>
      <c r="E2803" s="210"/>
      <c r="F2803" s="209">
        <v>7.48</v>
      </c>
      <c r="G2803" s="212" t="s">
        <v>334</v>
      </c>
      <c r="H2803" s="211"/>
      <c r="I2803" s="210"/>
      <c r="J2803" s="209">
        <v>4.87</v>
      </c>
    </row>
    <row r="2804" spans="1:10" ht="14.25" customHeight="1" x14ac:dyDescent="0.3">
      <c r="A2804" s="212" t="s">
        <v>333</v>
      </c>
      <c r="B2804" s="211"/>
      <c r="C2804" s="211"/>
      <c r="D2804" s="211"/>
      <c r="E2804" s="210"/>
      <c r="F2804" s="209">
        <v>21.67</v>
      </c>
      <c r="G2804" s="212" t="s">
        <v>332</v>
      </c>
      <c r="H2804" s="211"/>
      <c r="I2804" s="210"/>
      <c r="J2804" s="209">
        <v>26.54</v>
      </c>
    </row>
    <row r="2805" spans="1:10" ht="14.25" customHeight="1" x14ac:dyDescent="0.3">
      <c r="A2805" s="232" t="s">
        <v>342</v>
      </c>
      <c r="B2805" s="228" t="s">
        <v>357</v>
      </c>
      <c r="C2805" s="228" t="s">
        <v>586</v>
      </c>
      <c r="D2805" s="231" t="s">
        <v>427</v>
      </c>
      <c r="E2805" s="230"/>
      <c r="F2805" s="230"/>
      <c r="G2805" s="230"/>
      <c r="H2805" s="230"/>
      <c r="I2805" s="229"/>
      <c r="J2805" s="228" t="s">
        <v>338</v>
      </c>
    </row>
    <row r="2806" spans="1:10" ht="14.25" customHeight="1" x14ac:dyDescent="0.3">
      <c r="A2806" s="224" t="s">
        <v>54</v>
      </c>
      <c r="B2806" s="224" t="s">
        <v>55</v>
      </c>
      <c r="C2806" s="224" t="s">
        <v>9</v>
      </c>
      <c r="D2806" s="227" t="s">
        <v>10</v>
      </c>
      <c r="E2806" s="226"/>
      <c r="F2806" s="225"/>
      <c r="G2806" s="224" t="s">
        <v>353</v>
      </c>
      <c r="H2806" s="224" t="s">
        <v>352</v>
      </c>
      <c r="I2806" s="223" t="s">
        <v>351</v>
      </c>
      <c r="J2806" s="222" t="s">
        <v>56</v>
      </c>
    </row>
    <row r="2807" spans="1:10" ht="22.8" customHeight="1" x14ac:dyDescent="0.3">
      <c r="A2807" s="216" t="s">
        <v>346</v>
      </c>
      <c r="B2807" s="216" t="s">
        <v>357</v>
      </c>
      <c r="C2807" s="216" t="s">
        <v>426</v>
      </c>
      <c r="D2807" s="219" t="s">
        <v>425</v>
      </c>
      <c r="E2807" s="218"/>
      <c r="F2807" s="217"/>
      <c r="G2807" s="216" t="s">
        <v>338</v>
      </c>
      <c r="H2807" s="215">
        <v>1</v>
      </c>
      <c r="I2807" s="214">
        <v>3.47</v>
      </c>
      <c r="J2807" s="213">
        <v>3.47</v>
      </c>
    </row>
    <row r="2808" spans="1:10" ht="22.8" customHeight="1" x14ac:dyDescent="0.3">
      <c r="A2808" s="216" t="s">
        <v>346</v>
      </c>
      <c r="B2808" s="216" t="s">
        <v>357</v>
      </c>
      <c r="C2808" s="216" t="s">
        <v>424</v>
      </c>
      <c r="D2808" s="219" t="s">
        <v>423</v>
      </c>
      <c r="E2808" s="218"/>
      <c r="F2808" s="217"/>
      <c r="G2808" s="216" t="s">
        <v>338</v>
      </c>
      <c r="H2808" s="215">
        <v>1</v>
      </c>
      <c r="I2808" s="214">
        <v>1</v>
      </c>
      <c r="J2808" s="213">
        <v>1</v>
      </c>
    </row>
    <row r="2809" spans="1:10" ht="14.25" customHeight="1" x14ac:dyDescent="0.3">
      <c r="A2809" s="216" t="s">
        <v>346</v>
      </c>
      <c r="B2809" s="216" t="s">
        <v>357</v>
      </c>
      <c r="C2809" s="216" t="s">
        <v>422</v>
      </c>
      <c r="D2809" s="219" t="s">
        <v>421</v>
      </c>
      <c r="E2809" s="218"/>
      <c r="F2809" s="217"/>
      <c r="G2809" s="216" t="s">
        <v>338</v>
      </c>
      <c r="H2809" s="215">
        <v>1</v>
      </c>
      <c r="I2809" s="214">
        <v>1.34</v>
      </c>
      <c r="J2809" s="213">
        <v>1.34</v>
      </c>
    </row>
    <row r="2810" spans="1:10" ht="14.25" customHeight="1" x14ac:dyDescent="0.3">
      <c r="A2810" s="216" t="s">
        <v>346</v>
      </c>
      <c r="B2810" s="216" t="s">
        <v>357</v>
      </c>
      <c r="C2810" s="216" t="s">
        <v>420</v>
      </c>
      <c r="D2810" s="219" t="s">
        <v>419</v>
      </c>
      <c r="E2810" s="218"/>
      <c r="F2810" s="217"/>
      <c r="G2810" s="216" t="s">
        <v>338</v>
      </c>
      <c r="H2810" s="215">
        <v>1</v>
      </c>
      <c r="I2810" s="214">
        <v>0.04</v>
      </c>
      <c r="J2810" s="213">
        <v>0.04</v>
      </c>
    </row>
    <row r="2811" spans="1:10" ht="22.8" customHeight="1" x14ac:dyDescent="0.3">
      <c r="A2811" s="216" t="s">
        <v>346</v>
      </c>
      <c r="B2811" s="216" t="s">
        <v>357</v>
      </c>
      <c r="C2811" s="216" t="s">
        <v>585</v>
      </c>
      <c r="D2811" s="219" t="s">
        <v>528</v>
      </c>
      <c r="E2811" s="218"/>
      <c r="F2811" s="217"/>
      <c r="G2811" s="216" t="s">
        <v>338</v>
      </c>
      <c r="H2811" s="215">
        <v>1</v>
      </c>
      <c r="I2811" s="214">
        <v>0.31</v>
      </c>
      <c r="J2811" s="213">
        <v>0.31</v>
      </c>
    </row>
    <row r="2812" spans="1:10" ht="22.8" customHeight="1" x14ac:dyDescent="0.3">
      <c r="A2812" s="216" t="s">
        <v>346</v>
      </c>
      <c r="B2812" s="216" t="s">
        <v>357</v>
      </c>
      <c r="C2812" s="216" t="s">
        <v>584</v>
      </c>
      <c r="D2812" s="219" t="s">
        <v>530</v>
      </c>
      <c r="E2812" s="218"/>
      <c r="F2812" s="217"/>
      <c r="G2812" s="216" t="s">
        <v>338</v>
      </c>
      <c r="H2812" s="215">
        <v>1</v>
      </c>
      <c r="I2812" s="214">
        <v>1.06</v>
      </c>
      <c r="J2812" s="213">
        <v>1.06</v>
      </c>
    </row>
    <row r="2813" spans="1:10" ht="14.25" customHeight="1" x14ac:dyDescent="0.3">
      <c r="A2813" s="212" t="s">
        <v>337</v>
      </c>
      <c r="B2813" s="211"/>
      <c r="C2813" s="211"/>
      <c r="D2813" s="211"/>
      <c r="E2813" s="210"/>
      <c r="F2813" s="209">
        <v>0</v>
      </c>
      <c r="G2813" s="212" t="s">
        <v>336</v>
      </c>
      <c r="H2813" s="211"/>
      <c r="I2813" s="210"/>
      <c r="J2813" s="209">
        <v>7.22</v>
      </c>
    </row>
    <row r="2814" spans="1:10" ht="14.25" customHeight="1" x14ac:dyDescent="0.3">
      <c r="A2814" s="212" t="s">
        <v>335</v>
      </c>
      <c r="B2814" s="211"/>
      <c r="C2814" s="211"/>
      <c r="D2814" s="211"/>
      <c r="E2814" s="210"/>
      <c r="F2814" s="209">
        <v>0</v>
      </c>
      <c r="G2814" s="212" t="s">
        <v>334</v>
      </c>
      <c r="H2814" s="211"/>
      <c r="I2814" s="210"/>
      <c r="J2814" s="209">
        <v>1.62</v>
      </c>
    </row>
    <row r="2815" spans="1:10" ht="14.25" customHeight="1" x14ac:dyDescent="0.3">
      <c r="A2815" s="212" t="s">
        <v>333</v>
      </c>
      <c r="B2815" s="211"/>
      <c r="C2815" s="211"/>
      <c r="D2815" s="211"/>
      <c r="E2815" s="210"/>
      <c r="F2815" s="209">
        <v>0</v>
      </c>
      <c r="G2815" s="212" t="s">
        <v>332</v>
      </c>
      <c r="H2815" s="211"/>
      <c r="I2815" s="210"/>
      <c r="J2815" s="209">
        <v>8.84</v>
      </c>
    </row>
    <row r="2816" spans="1:10" ht="22.8" customHeight="1" x14ac:dyDescent="0.3">
      <c r="A2816" s="232" t="s">
        <v>342</v>
      </c>
      <c r="B2816" s="228" t="s">
        <v>357</v>
      </c>
      <c r="C2816" s="228" t="s">
        <v>583</v>
      </c>
      <c r="D2816" s="231" t="s">
        <v>566</v>
      </c>
      <c r="E2816" s="230"/>
      <c r="F2816" s="230"/>
      <c r="G2816" s="230"/>
      <c r="H2816" s="230"/>
      <c r="I2816" s="229"/>
      <c r="J2816" s="228" t="s">
        <v>338</v>
      </c>
    </row>
    <row r="2817" spans="1:10" ht="14.25" customHeight="1" x14ac:dyDescent="0.3">
      <c r="A2817" s="224" t="s">
        <v>54</v>
      </c>
      <c r="B2817" s="224" t="s">
        <v>55</v>
      </c>
      <c r="C2817" s="224" t="s">
        <v>9</v>
      </c>
      <c r="D2817" s="227" t="s">
        <v>10</v>
      </c>
      <c r="E2817" s="226"/>
      <c r="F2817" s="225"/>
      <c r="G2817" s="224" t="s">
        <v>353</v>
      </c>
      <c r="H2817" s="224" t="s">
        <v>352</v>
      </c>
      <c r="I2817" s="223" t="s">
        <v>351</v>
      </c>
      <c r="J2817" s="222" t="s">
        <v>56</v>
      </c>
    </row>
    <row r="2818" spans="1:10" ht="14.25" customHeight="1" x14ac:dyDescent="0.3">
      <c r="A2818" s="216" t="s">
        <v>412</v>
      </c>
      <c r="B2818" s="216" t="s">
        <v>357</v>
      </c>
      <c r="C2818" s="216" t="s">
        <v>582</v>
      </c>
      <c r="D2818" s="219" t="s">
        <v>564</v>
      </c>
      <c r="E2818" s="218"/>
      <c r="F2818" s="217"/>
      <c r="G2818" s="216" t="s">
        <v>338</v>
      </c>
      <c r="H2818" s="215">
        <v>1.89E-2</v>
      </c>
      <c r="I2818" s="214">
        <v>14.18</v>
      </c>
      <c r="J2818" s="213">
        <v>0.27</v>
      </c>
    </row>
    <row r="2819" spans="1:10" ht="14.25" customHeight="1" x14ac:dyDescent="0.3">
      <c r="A2819" s="212" t="s">
        <v>337</v>
      </c>
      <c r="B2819" s="211"/>
      <c r="C2819" s="211"/>
      <c r="D2819" s="211"/>
      <c r="E2819" s="210"/>
      <c r="F2819" s="209">
        <v>0.13</v>
      </c>
      <c r="G2819" s="212" t="s">
        <v>336</v>
      </c>
      <c r="H2819" s="211"/>
      <c r="I2819" s="210"/>
      <c r="J2819" s="209">
        <v>0.27</v>
      </c>
    </row>
    <row r="2820" spans="1:10" ht="14.25" customHeight="1" x14ac:dyDescent="0.3">
      <c r="A2820" s="212" t="s">
        <v>335</v>
      </c>
      <c r="B2820" s="211"/>
      <c r="C2820" s="211"/>
      <c r="D2820" s="211"/>
      <c r="E2820" s="210"/>
      <c r="F2820" s="209">
        <v>0.14000000000000001</v>
      </c>
      <c r="G2820" s="212" t="s">
        <v>334</v>
      </c>
      <c r="H2820" s="211"/>
      <c r="I2820" s="210"/>
      <c r="J2820" s="209">
        <v>0.06</v>
      </c>
    </row>
    <row r="2821" spans="1:10" ht="14.25" customHeight="1" x14ac:dyDescent="0.3">
      <c r="A2821" s="212" t="s">
        <v>333</v>
      </c>
      <c r="B2821" s="211"/>
      <c r="C2821" s="211"/>
      <c r="D2821" s="211"/>
      <c r="E2821" s="210"/>
      <c r="F2821" s="209">
        <v>0.27</v>
      </c>
      <c r="G2821" s="212" t="s">
        <v>332</v>
      </c>
      <c r="H2821" s="211"/>
      <c r="I2821" s="210"/>
      <c r="J2821" s="209">
        <v>0.33</v>
      </c>
    </row>
    <row r="2822" spans="1:10" ht="14.25" customHeight="1" x14ac:dyDescent="0.3">
      <c r="A2822" s="232" t="s">
        <v>342</v>
      </c>
      <c r="B2822" s="228" t="s">
        <v>341</v>
      </c>
      <c r="C2822" s="228" t="s">
        <v>581</v>
      </c>
      <c r="D2822" s="231" t="s">
        <v>580</v>
      </c>
      <c r="E2822" s="230"/>
      <c r="F2822" s="230"/>
      <c r="G2822" s="230"/>
      <c r="H2822" s="230"/>
      <c r="I2822" s="229"/>
      <c r="J2822" s="228" t="s">
        <v>0</v>
      </c>
    </row>
    <row r="2823" spans="1:10" ht="14.25" customHeight="1" x14ac:dyDescent="0.3">
      <c r="A2823" s="224" t="s">
        <v>54</v>
      </c>
      <c r="B2823" s="224" t="s">
        <v>55</v>
      </c>
      <c r="C2823" s="224" t="s">
        <v>9</v>
      </c>
      <c r="D2823" s="227" t="s">
        <v>10</v>
      </c>
      <c r="E2823" s="226"/>
      <c r="F2823" s="225"/>
      <c r="G2823" s="224" t="s">
        <v>353</v>
      </c>
      <c r="H2823" s="224" t="s">
        <v>352</v>
      </c>
      <c r="I2823" s="223" t="s">
        <v>351</v>
      </c>
      <c r="J2823" s="222" t="s">
        <v>56</v>
      </c>
    </row>
    <row r="2824" spans="1:10" ht="14.25" customHeight="1" x14ac:dyDescent="0.3">
      <c r="A2824" s="216" t="s">
        <v>346</v>
      </c>
      <c r="B2824" s="216" t="s">
        <v>341</v>
      </c>
      <c r="C2824" s="216" t="s">
        <v>579</v>
      </c>
      <c r="D2824" s="219" t="s">
        <v>578</v>
      </c>
      <c r="E2824" s="218"/>
      <c r="F2824" s="217"/>
      <c r="G2824" s="216" t="s">
        <v>0</v>
      </c>
      <c r="H2824" s="215">
        <v>2.1000000000000001E-2</v>
      </c>
      <c r="I2824" s="214">
        <v>8.4600000000000009</v>
      </c>
      <c r="J2824" s="213">
        <v>0.18</v>
      </c>
    </row>
    <row r="2825" spans="1:10" ht="14.25" customHeight="1" x14ac:dyDescent="0.3">
      <c r="A2825" s="216" t="s">
        <v>346</v>
      </c>
      <c r="B2825" s="216" t="s">
        <v>341</v>
      </c>
      <c r="C2825" s="216" t="s">
        <v>577</v>
      </c>
      <c r="D2825" s="219" t="s">
        <v>576</v>
      </c>
      <c r="E2825" s="218"/>
      <c r="F2825" s="217"/>
      <c r="G2825" s="216" t="s">
        <v>0</v>
      </c>
      <c r="H2825" s="215">
        <v>1</v>
      </c>
      <c r="I2825" s="214">
        <v>37.21</v>
      </c>
      <c r="J2825" s="213">
        <v>37.21</v>
      </c>
    </row>
    <row r="2826" spans="1:10" ht="14.25" customHeight="1" x14ac:dyDescent="0.3">
      <c r="A2826" s="220" t="s">
        <v>342</v>
      </c>
      <c r="B2826" s="216" t="s">
        <v>341</v>
      </c>
      <c r="C2826" s="216" t="s">
        <v>575</v>
      </c>
      <c r="D2826" s="219" t="s">
        <v>437</v>
      </c>
      <c r="E2826" s="218"/>
      <c r="F2826" s="217"/>
      <c r="G2826" s="216" t="s">
        <v>338</v>
      </c>
      <c r="H2826" s="215">
        <v>1.6799999999999999E-2</v>
      </c>
      <c r="I2826" s="214">
        <v>22.16</v>
      </c>
      <c r="J2826" s="213">
        <v>0.37</v>
      </c>
    </row>
    <row r="2827" spans="1:10" ht="14.25" customHeight="1" x14ac:dyDescent="0.3">
      <c r="A2827" s="220" t="s">
        <v>342</v>
      </c>
      <c r="B2827" s="216" t="s">
        <v>341</v>
      </c>
      <c r="C2827" s="216" t="s">
        <v>574</v>
      </c>
      <c r="D2827" s="219" t="s">
        <v>429</v>
      </c>
      <c r="E2827" s="218"/>
      <c r="F2827" s="217"/>
      <c r="G2827" s="216" t="s">
        <v>338</v>
      </c>
      <c r="H2827" s="215">
        <v>1.6799999999999999E-2</v>
      </c>
      <c r="I2827" s="214">
        <v>27.6</v>
      </c>
      <c r="J2827" s="213">
        <v>0.46</v>
      </c>
    </row>
    <row r="2828" spans="1:10" ht="14.25" customHeight="1" x14ac:dyDescent="0.3">
      <c r="A2828" s="212" t="s">
        <v>337</v>
      </c>
      <c r="B2828" s="211"/>
      <c r="C2828" s="211"/>
      <c r="D2828" s="211"/>
      <c r="E2828" s="210"/>
      <c r="F2828" s="209">
        <v>0.26</v>
      </c>
      <c r="G2828" s="212" t="s">
        <v>336</v>
      </c>
      <c r="H2828" s="211"/>
      <c r="I2828" s="210"/>
      <c r="J2828" s="209">
        <v>38.22</v>
      </c>
    </row>
    <row r="2829" spans="1:10" ht="14.25" customHeight="1" x14ac:dyDescent="0.3">
      <c r="A2829" s="212" t="s">
        <v>335</v>
      </c>
      <c r="B2829" s="211"/>
      <c r="C2829" s="211"/>
      <c r="D2829" s="211"/>
      <c r="E2829" s="210"/>
      <c r="F2829" s="209">
        <v>0.28000000000000003</v>
      </c>
      <c r="G2829" s="212" t="s">
        <v>334</v>
      </c>
      <c r="H2829" s="211"/>
      <c r="I2829" s="210"/>
      <c r="J2829" s="209">
        <v>8.59</v>
      </c>
    </row>
    <row r="2830" spans="1:10" ht="14.25" customHeight="1" x14ac:dyDescent="0.3">
      <c r="A2830" s="212" t="s">
        <v>333</v>
      </c>
      <c r="B2830" s="211"/>
      <c r="C2830" s="211"/>
      <c r="D2830" s="211"/>
      <c r="E2830" s="210"/>
      <c r="F2830" s="209">
        <v>0.83</v>
      </c>
      <c r="G2830" s="212" t="s">
        <v>332</v>
      </c>
      <c r="H2830" s="211"/>
      <c r="I2830" s="210"/>
      <c r="J2830" s="209">
        <v>46.81</v>
      </c>
    </row>
    <row r="2831" spans="1:10" ht="22.8" customHeight="1" x14ac:dyDescent="0.3">
      <c r="A2831" s="232" t="s">
        <v>342</v>
      </c>
      <c r="B2831" s="228" t="s">
        <v>341</v>
      </c>
      <c r="C2831" s="228" t="s">
        <v>573</v>
      </c>
      <c r="D2831" s="231" t="s">
        <v>572</v>
      </c>
      <c r="E2831" s="230"/>
      <c r="F2831" s="230"/>
      <c r="G2831" s="230"/>
      <c r="H2831" s="230"/>
      <c r="I2831" s="229"/>
      <c r="J2831" s="228" t="s">
        <v>0</v>
      </c>
    </row>
    <row r="2832" spans="1:10" ht="14.25" customHeight="1" x14ac:dyDescent="0.3">
      <c r="A2832" s="224" t="s">
        <v>54</v>
      </c>
      <c r="B2832" s="224" t="s">
        <v>55</v>
      </c>
      <c r="C2832" s="224" t="s">
        <v>9</v>
      </c>
      <c r="D2832" s="227" t="s">
        <v>10</v>
      </c>
      <c r="E2832" s="226"/>
      <c r="F2832" s="225"/>
      <c r="G2832" s="224" t="s">
        <v>353</v>
      </c>
      <c r="H2832" s="224" t="s">
        <v>352</v>
      </c>
      <c r="I2832" s="223" t="s">
        <v>351</v>
      </c>
      <c r="J2832" s="222" t="s">
        <v>56</v>
      </c>
    </row>
    <row r="2833" spans="1:10" ht="22.8" customHeight="1" x14ac:dyDescent="0.3">
      <c r="A2833" s="220" t="s">
        <v>342</v>
      </c>
      <c r="B2833" s="216" t="s">
        <v>341</v>
      </c>
      <c r="C2833" s="216" t="s">
        <v>571</v>
      </c>
      <c r="D2833" s="219" t="s">
        <v>570</v>
      </c>
      <c r="E2833" s="218"/>
      <c r="F2833" s="217"/>
      <c r="G2833" s="216" t="s">
        <v>338</v>
      </c>
      <c r="H2833" s="215">
        <v>4.3099999999999999E-2</v>
      </c>
      <c r="I2833" s="214">
        <v>21.69</v>
      </c>
      <c r="J2833" s="213">
        <v>0.93</v>
      </c>
    </row>
    <row r="2834" spans="1:10" ht="14.25" customHeight="1" x14ac:dyDescent="0.3">
      <c r="A2834" s="220" t="s">
        <v>342</v>
      </c>
      <c r="B2834" s="216" t="s">
        <v>341</v>
      </c>
      <c r="C2834" s="216" t="s">
        <v>545</v>
      </c>
      <c r="D2834" s="219" t="s">
        <v>544</v>
      </c>
      <c r="E2834" s="218"/>
      <c r="F2834" s="217"/>
      <c r="G2834" s="216" t="s">
        <v>338</v>
      </c>
      <c r="H2834" s="215">
        <v>0.1532</v>
      </c>
      <c r="I2834" s="214">
        <v>26.5</v>
      </c>
      <c r="J2834" s="213">
        <v>4.0599999999999996</v>
      </c>
    </row>
    <row r="2835" spans="1:10" ht="22.8" customHeight="1" x14ac:dyDescent="0.3">
      <c r="A2835" s="220" t="s">
        <v>342</v>
      </c>
      <c r="B2835" s="216" t="s">
        <v>341</v>
      </c>
      <c r="C2835" s="216" t="s">
        <v>563</v>
      </c>
      <c r="D2835" s="219" t="s">
        <v>562</v>
      </c>
      <c r="E2835" s="218"/>
      <c r="F2835" s="217"/>
      <c r="G2835" s="216" t="s">
        <v>442</v>
      </c>
      <c r="H2835" s="215">
        <v>4.4499999999999998E-2</v>
      </c>
      <c r="I2835" s="214">
        <v>8.69</v>
      </c>
      <c r="J2835" s="213">
        <v>0.39</v>
      </c>
    </row>
    <row r="2836" spans="1:10" ht="22.8" customHeight="1" x14ac:dyDescent="0.3">
      <c r="A2836" s="220" t="s">
        <v>342</v>
      </c>
      <c r="B2836" s="216" t="s">
        <v>341</v>
      </c>
      <c r="C2836" s="216" t="s">
        <v>552</v>
      </c>
      <c r="D2836" s="219" t="s">
        <v>551</v>
      </c>
      <c r="E2836" s="218"/>
      <c r="F2836" s="217"/>
      <c r="G2836" s="216" t="s">
        <v>439</v>
      </c>
      <c r="H2836" s="215">
        <v>0.1087</v>
      </c>
      <c r="I2836" s="214">
        <v>2.5099999999999998</v>
      </c>
      <c r="J2836" s="213">
        <v>0.27</v>
      </c>
    </row>
    <row r="2837" spans="1:10" ht="14.25" customHeight="1" x14ac:dyDescent="0.3">
      <c r="A2837" s="212" t="s">
        <v>337</v>
      </c>
      <c r="B2837" s="211"/>
      <c r="C2837" s="211"/>
      <c r="D2837" s="211"/>
      <c r="E2837" s="210"/>
      <c r="F2837" s="209">
        <v>1.66</v>
      </c>
      <c r="G2837" s="212" t="s">
        <v>336</v>
      </c>
      <c r="H2837" s="211"/>
      <c r="I2837" s="210"/>
      <c r="J2837" s="209">
        <v>5.65</v>
      </c>
    </row>
    <row r="2838" spans="1:10" ht="14.25" customHeight="1" x14ac:dyDescent="0.3">
      <c r="A2838" s="212" t="s">
        <v>335</v>
      </c>
      <c r="B2838" s="211"/>
      <c r="C2838" s="211"/>
      <c r="D2838" s="211"/>
      <c r="E2838" s="210"/>
      <c r="F2838" s="209">
        <v>1.84</v>
      </c>
      <c r="G2838" s="212" t="s">
        <v>334</v>
      </c>
      <c r="H2838" s="211"/>
      <c r="I2838" s="210"/>
      <c r="J2838" s="209">
        <v>1.27</v>
      </c>
    </row>
    <row r="2839" spans="1:10" ht="14.25" customHeight="1" x14ac:dyDescent="0.3">
      <c r="A2839" s="212" t="s">
        <v>333</v>
      </c>
      <c r="B2839" s="211"/>
      <c r="C2839" s="211"/>
      <c r="D2839" s="211"/>
      <c r="E2839" s="210"/>
      <c r="F2839" s="209">
        <v>4.99</v>
      </c>
      <c r="G2839" s="212" t="s">
        <v>332</v>
      </c>
      <c r="H2839" s="211"/>
      <c r="I2839" s="210"/>
      <c r="J2839" s="209">
        <v>6.92</v>
      </c>
    </row>
    <row r="2840" spans="1:10" ht="14.25" customHeight="1" x14ac:dyDescent="0.3">
      <c r="A2840" s="232" t="s">
        <v>342</v>
      </c>
      <c r="B2840" s="228" t="s">
        <v>341</v>
      </c>
      <c r="C2840" s="228" t="s">
        <v>571</v>
      </c>
      <c r="D2840" s="231" t="s">
        <v>570</v>
      </c>
      <c r="E2840" s="230"/>
      <c r="F2840" s="230"/>
      <c r="G2840" s="230"/>
      <c r="H2840" s="230"/>
      <c r="I2840" s="229"/>
      <c r="J2840" s="228" t="s">
        <v>338</v>
      </c>
    </row>
    <row r="2841" spans="1:10" ht="14.25" customHeight="1" x14ac:dyDescent="0.3">
      <c r="A2841" s="224" t="s">
        <v>54</v>
      </c>
      <c r="B2841" s="224" t="s">
        <v>55</v>
      </c>
      <c r="C2841" s="224" t="s">
        <v>9</v>
      </c>
      <c r="D2841" s="227" t="s">
        <v>10</v>
      </c>
      <c r="E2841" s="226"/>
      <c r="F2841" s="225"/>
      <c r="G2841" s="224" t="s">
        <v>353</v>
      </c>
      <c r="H2841" s="224" t="s">
        <v>352</v>
      </c>
      <c r="I2841" s="223" t="s">
        <v>351</v>
      </c>
      <c r="J2841" s="222" t="s">
        <v>56</v>
      </c>
    </row>
    <row r="2842" spans="1:10" ht="14.25" customHeight="1" x14ac:dyDescent="0.3">
      <c r="A2842" s="216" t="s">
        <v>412</v>
      </c>
      <c r="B2842" s="216" t="s">
        <v>341</v>
      </c>
      <c r="C2842" s="216" t="s">
        <v>565</v>
      </c>
      <c r="D2842" s="219" t="s">
        <v>564</v>
      </c>
      <c r="E2842" s="218"/>
      <c r="F2842" s="217"/>
      <c r="G2842" s="216" t="s">
        <v>338</v>
      </c>
      <c r="H2842" s="215">
        <v>1</v>
      </c>
      <c r="I2842" s="214">
        <v>14.18</v>
      </c>
      <c r="J2842" s="213">
        <v>14.18</v>
      </c>
    </row>
    <row r="2843" spans="1:10" ht="22.8" customHeight="1" x14ac:dyDescent="0.3">
      <c r="A2843" s="220" t="s">
        <v>342</v>
      </c>
      <c r="B2843" s="216" t="s">
        <v>341</v>
      </c>
      <c r="C2843" s="216" t="s">
        <v>567</v>
      </c>
      <c r="D2843" s="219" t="s">
        <v>566</v>
      </c>
      <c r="E2843" s="218"/>
      <c r="F2843" s="217"/>
      <c r="G2843" s="216" t="s">
        <v>338</v>
      </c>
      <c r="H2843" s="215">
        <v>1</v>
      </c>
      <c r="I2843" s="214">
        <v>0.28999999999999998</v>
      </c>
      <c r="J2843" s="213">
        <v>0.28999999999999998</v>
      </c>
    </row>
    <row r="2844" spans="1:10" ht="6.75" customHeight="1" x14ac:dyDescent="0.3"/>
    <row r="2845" spans="1:10" ht="11.25" customHeight="1" x14ac:dyDescent="0.3">
      <c r="A2845" s="208" t="s">
        <v>331</v>
      </c>
      <c r="B2845" s="208"/>
      <c r="C2845" s="208"/>
      <c r="D2845" s="208"/>
      <c r="E2845" s="208"/>
      <c r="F2845" s="208"/>
      <c r="G2845" s="208"/>
      <c r="H2845" s="208"/>
      <c r="I2845" s="208"/>
      <c r="J2845" s="208"/>
    </row>
    <row r="2846" spans="1:10" ht="11.25" customHeight="1" x14ac:dyDescent="0.3">
      <c r="A2846" s="208" t="s">
        <v>330</v>
      </c>
      <c r="B2846" s="208"/>
      <c r="C2846" s="208"/>
      <c r="D2846" s="208"/>
      <c r="E2846" s="208"/>
      <c r="F2846" s="208"/>
      <c r="G2846" s="208"/>
      <c r="H2846" s="208"/>
      <c r="I2846" s="208"/>
      <c r="J2846" s="208"/>
    </row>
    <row r="2847" spans="1:10" ht="11.25" customHeight="1" x14ac:dyDescent="0.3">
      <c r="A2847" s="208" t="s">
        <v>329</v>
      </c>
      <c r="B2847" s="208"/>
      <c r="C2847" s="208"/>
      <c r="D2847" s="208"/>
      <c r="E2847" s="208"/>
      <c r="F2847" s="208"/>
      <c r="G2847" s="208"/>
      <c r="H2847" s="208"/>
      <c r="I2847" s="208"/>
      <c r="J2847" s="208"/>
    </row>
    <row r="2848" spans="1:10" ht="70.95" customHeight="1" x14ac:dyDescent="0.3"/>
    <row r="2849" spans="1:10" ht="14.25" customHeight="1" x14ac:dyDescent="0.3">
      <c r="A2849" s="256" t="s">
        <v>395</v>
      </c>
      <c r="B2849" s="255"/>
      <c r="C2849" s="255"/>
      <c r="D2849" s="255"/>
      <c r="E2849" s="255"/>
      <c r="F2849" s="255"/>
      <c r="G2849" s="255"/>
      <c r="H2849" s="255"/>
      <c r="I2849" s="255"/>
      <c r="J2849" s="254"/>
    </row>
    <row r="2850" spans="1:10" ht="14.25" customHeight="1" x14ac:dyDescent="0.3">
      <c r="A2850" s="253" t="s">
        <v>394</v>
      </c>
      <c r="B2850" s="251" t="s">
        <v>57</v>
      </c>
      <c r="C2850" s="250"/>
      <c r="D2850" s="250"/>
      <c r="E2850" s="250"/>
      <c r="F2850" s="250"/>
      <c r="G2850" s="250"/>
      <c r="H2850" s="249"/>
      <c r="I2850" s="233" t="s">
        <v>393</v>
      </c>
      <c r="J2850" s="216" t="s">
        <v>569</v>
      </c>
    </row>
    <row r="2851" spans="1:10" ht="14.25" customHeight="1" x14ac:dyDescent="0.3">
      <c r="A2851" s="253" t="s">
        <v>61</v>
      </c>
      <c r="B2851" s="251" t="s">
        <v>65</v>
      </c>
      <c r="C2851" s="250"/>
      <c r="D2851" s="250"/>
      <c r="E2851" s="250"/>
      <c r="F2851" s="250"/>
      <c r="G2851" s="250"/>
      <c r="H2851" s="249"/>
      <c r="I2851" s="233" t="s">
        <v>391</v>
      </c>
      <c r="J2851" s="216" t="s">
        <v>390</v>
      </c>
    </row>
    <row r="2852" spans="1:10" ht="14.25" customHeight="1" x14ac:dyDescent="0.3">
      <c r="A2852" s="252" t="s">
        <v>389</v>
      </c>
      <c r="B2852" s="251" t="s">
        <v>209</v>
      </c>
      <c r="C2852" s="250"/>
      <c r="D2852" s="250"/>
      <c r="E2852" s="250"/>
      <c r="F2852" s="250"/>
      <c r="G2852" s="250"/>
      <c r="H2852" s="249"/>
      <c r="I2852" s="240" t="s">
        <v>388</v>
      </c>
      <c r="J2852" s="239"/>
    </row>
    <row r="2853" spans="1:10" ht="14.25" customHeight="1" x14ac:dyDescent="0.3">
      <c r="A2853" s="248" t="s">
        <v>387</v>
      </c>
      <c r="B2853" s="247" t="s">
        <v>386</v>
      </c>
      <c r="C2853" s="246"/>
      <c r="D2853" s="246"/>
      <c r="E2853" s="246"/>
      <c r="F2853" s="246"/>
      <c r="G2853" s="246"/>
      <c r="H2853" s="245"/>
      <c r="I2853" s="233" t="s">
        <v>385</v>
      </c>
      <c r="J2853" s="216" t="s">
        <v>384</v>
      </c>
    </row>
    <row r="2854" spans="1:10" ht="14.25" customHeight="1" x14ac:dyDescent="0.3">
      <c r="A2854" s="238"/>
      <c r="B2854" s="243"/>
      <c r="C2854" s="242"/>
      <c r="D2854" s="242"/>
      <c r="E2854" s="242"/>
      <c r="F2854" s="242"/>
      <c r="G2854" s="242"/>
      <c r="H2854" s="241"/>
      <c r="I2854" s="244" t="s">
        <v>383</v>
      </c>
      <c r="J2854" s="216" t="s">
        <v>382</v>
      </c>
    </row>
    <row r="2855" spans="1:10" ht="14.25" customHeight="1" x14ac:dyDescent="0.3">
      <c r="A2855" s="238"/>
      <c r="B2855" s="243"/>
      <c r="C2855" s="242"/>
      <c r="D2855" s="242"/>
      <c r="E2855" s="242"/>
      <c r="F2855" s="242"/>
      <c r="G2855" s="242"/>
      <c r="H2855" s="241"/>
      <c r="I2855" s="240" t="s">
        <v>7</v>
      </c>
      <c r="J2855" s="239"/>
    </row>
    <row r="2856" spans="1:10" ht="14.25" customHeight="1" x14ac:dyDescent="0.3">
      <c r="A2856" s="238"/>
      <c r="B2856" s="237"/>
      <c r="C2856" s="236"/>
      <c r="D2856" s="236"/>
      <c r="E2856" s="236"/>
      <c r="F2856" s="236"/>
      <c r="G2856" s="236"/>
      <c r="H2856" s="235"/>
      <c r="I2856" s="233" t="s">
        <v>381</v>
      </c>
      <c r="J2856" s="216" t="s">
        <v>380</v>
      </c>
    </row>
    <row r="2857" spans="1:10" ht="14.25" customHeight="1" x14ac:dyDescent="0.3">
      <c r="A2857" s="234"/>
      <c r="B2857" s="219" t="s">
        <v>378</v>
      </c>
      <c r="C2857" s="218"/>
      <c r="D2857" s="217"/>
      <c r="E2857" s="219" t="s">
        <v>320</v>
      </c>
      <c r="F2857" s="218"/>
      <c r="G2857" s="218"/>
      <c r="H2857" s="217"/>
      <c r="I2857" s="233" t="s">
        <v>379</v>
      </c>
      <c r="J2857" s="216" t="s">
        <v>378</v>
      </c>
    </row>
    <row r="2858" spans="1:10" ht="14.25" customHeight="1" x14ac:dyDescent="0.3">
      <c r="A2858" s="233" t="s">
        <v>377</v>
      </c>
      <c r="B2858" s="219" t="s">
        <v>376</v>
      </c>
      <c r="C2858" s="218"/>
      <c r="D2858" s="218"/>
      <c r="E2858" s="218"/>
      <c r="F2858" s="218"/>
      <c r="G2858" s="218"/>
      <c r="H2858" s="218"/>
      <c r="I2858" s="218"/>
      <c r="J2858" s="217"/>
    </row>
    <row r="2859" spans="1:10" ht="14.25" customHeight="1" x14ac:dyDescent="0.3">
      <c r="A2859" s="220" t="s">
        <v>342</v>
      </c>
      <c r="B2859" s="216" t="s">
        <v>341</v>
      </c>
      <c r="C2859" s="216" t="s">
        <v>568</v>
      </c>
      <c r="D2859" s="219" t="s">
        <v>538</v>
      </c>
      <c r="E2859" s="218"/>
      <c r="F2859" s="217"/>
      <c r="G2859" s="216" t="s">
        <v>338</v>
      </c>
      <c r="H2859" s="215">
        <v>1</v>
      </c>
      <c r="I2859" s="214">
        <v>7.22</v>
      </c>
      <c r="J2859" s="213">
        <v>7.22</v>
      </c>
    </row>
    <row r="2860" spans="1:10" ht="14.25" customHeight="1" x14ac:dyDescent="0.3">
      <c r="A2860" s="212" t="s">
        <v>337</v>
      </c>
      <c r="B2860" s="211"/>
      <c r="C2860" s="211"/>
      <c r="D2860" s="211"/>
      <c r="E2860" s="210"/>
      <c r="F2860" s="209">
        <v>6.7</v>
      </c>
      <c r="G2860" s="212" t="s">
        <v>336</v>
      </c>
      <c r="H2860" s="211"/>
      <c r="I2860" s="210"/>
      <c r="J2860" s="209">
        <v>21.69</v>
      </c>
    </row>
    <row r="2861" spans="1:10" ht="14.25" customHeight="1" x14ac:dyDescent="0.3">
      <c r="A2861" s="212" t="s">
        <v>335</v>
      </c>
      <c r="B2861" s="211"/>
      <c r="C2861" s="211"/>
      <c r="D2861" s="211"/>
      <c r="E2861" s="210"/>
      <c r="F2861" s="209">
        <v>7.48</v>
      </c>
      <c r="G2861" s="212" t="s">
        <v>334</v>
      </c>
      <c r="H2861" s="211"/>
      <c r="I2861" s="210"/>
      <c r="J2861" s="209">
        <v>4.87</v>
      </c>
    </row>
    <row r="2862" spans="1:10" ht="14.25" customHeight="1" x14ac:dyDescent="0.3">
      <c r="A2862" s="212" t="s">
        <v>333</v>
      </c>
      <c r="B2862" s="211"/>
      <c r="C2862" s="211"/>
      <c r="D2862" s="211"/>
      <c r="E2862" s="210"/>
      <c r="F2862" s="209">
        <v>21.69</v>
      </c>
      <c r="G2862" s="212" t="s">
        <v>332</v>
      </c>
      <c r="H2862" s="211"/>
      <c r="I2862" s="210"/>
      <c r="J2862" s="209">
        <v>26.56</v>
      </c>
    </row>
    <row r="2863" spans="1:10" ht="14.25" customHeight="1" x14ac:dyDescent="0.3">
      <c r="A2863" s="232" t="s">
        <v>342</v>
      </c>
      <c r="B2863" s="228" t="s">
        <v>341</v>
      </c>
      <c r="C2863" s="228" t="s">
        <v>568</v>
      </c>
      <c r="D2863" s="231" t="s">
        <v>538</v>
      </c>
      <c r="E2863" s="230"/>
      <c r="F2863" s="230"/>
      <c r="G2863" s="230"/>
      <c r="H2863" s="230"/>
      <c r="I2863" s="229"/>
      <c r="J2863" s="228" t="s">
        <v>338</v>
      </c>
    </row>
    <row r="2864" spans="1:10" ht="14.25" customHeight="1" x14ac:dyDescent="0.3">
      <c r="A2864" s="224" t="s">
        <v>54</v>
      </c>
      <c r="B2864" s="224" t="s">
        <v>55</v>
      </c>
      <c r="C2864" s="224" t="s">
        <v>9</v>
      </c>
      <c r="D2864" s="227" t="s">
        <v>10</v>
      </c>
      <c r="E2864" s="226"/>
      <c r="F2864" s="225"/>
      <c r="G2864" s="224" t="s">
        <v>353</v>
      </c>
      <c r="H2864" s="224" t="s">
        <v>352</v>
      </c>
      <c r="I2864" s="223" t="s">
        <v>351</v>
      </c>
      <c r="J2864" s="222" t="s">
        <v>56</v>
      </c>
    </row>
    <row r="2865" spans="1:10" ht="14.25" customHeight="1" x14ac:dyDescent="0.3">
      <c r="A2865" s="216" t="s">
        <v>346</v>
      </c>
      <c r="B2865" s="216" t="s">
        <v>341</v>
      </c>
      <c r="C2865" s="216" t="s">
        <v>537</v>
      </c>
      <c r="D2865" s="219" t="s">
        <v>425</v>
      </c>
      <c r="E2865" s="218"/>
      <c r="F2865" s="217"/>
      <c r="G2865" s="216" t="s">
        <v>338</v>
      </c>
      <c r="H2865" s="215">
        <v>1</v>
      </c>
      <c r="I2865" s="214">
        <v>3.47</v>
      </c>
      <c r="J2865" s="213">
        <v>3.47</v>
      </c>
    </row>
    <row r="2866" spans="1:10" ht="14.25" customHeight="1" x14ac:dyDescent="0.3">
      <c r="A2866" s="216" t="s">
        <v>346</v>
      </c>
      <c r="B2866" s="216" t="s">
        <v>341</v>
      </c>
      <c r="C2866" s="216" t="s">
        <v>536</v>
      </c>
      <c r="D2866" s="219" t="s">
        <v>423</v>
      </c>
      <c r="E2866" s="218"/>
      <c r="F2866" s="217"/>
      <c r="G2866" s="216" t="s">
        <v>338</v>
      </c>
      <c r="H2866" s="215">
        <v>1</v>
      </c>
      <c r="I2866" s="214">
        <v>1</v>
      </c>
      <c r="J2866" s="213">
        <v>1</v>
      </c>
    </row>
    <row r="2867" spans="1:10" ht="14.25" customHeight="1" x14ac:dyDescent="0.3">
      <c r="A2867" s="216" t="s">
        <v>346</v>
      </c>
      <c r="B2867" s="216" t="s">
        <v>341</v>
      </c>
      <c r="C2867" s="216" t="s">
        <v>535</v>
      </c>
      <c r="D2867" s="219" t="s">
        <v>534</v>
      </c>
      <c r="E2867" s="218"/>
      <c r="F2867" s="217"/>
      <c r="G2867" s="216" t="s">
        <v>338</v>
      </c>
      <c r="H2867" s="215">
        <v>1</v>
      </c>
      <c r="I2867" s="214">
        <v>1.34</v>
      </c>
      <c r="J2867" s="213">
        <v>1.34</v>
      </c>
    </row>
    <row r="2868" spans="1:10" ht="14.25" customHeight="1" x14ac:dyDescent="0.3">
      <c r="A2868" s="216" t="s">
        <v>346</v>
      </c>
      <c r="B2868" s="216" t="s">
        <v>341</v>
      </c>
      <c r="C2868" s="216" t="s">
        <v>533</v>
      </c>
      <c r="D2868" s="219" t="s">
        <v>532</v>
      </c>
      <c r="E2868" s="218"/>
      <c r="F2868" s="217"/>
      <c r="G2868" s="216" t="s">
        <v>338</v>
      </c>
      <c r="H2868" s="215">
        <v>1</v>
      </c>
      <c r="I2868" s="214">
        <v>0.04</v>
      </c>
      <c r="J2868" s="213">
        <v>0.04</v>
      </c>
    </row>
    <row r="2869" spans="1:10" ht="22.8" customHeight="1" x14ac:dyDescent="0.3">
      <c r="A2869" s="216" t="s">
        <v>346</v>
      </c>
      <c r="B2869" s="216" t="s">
        <v>341</v>
      </c>
      <c r="C2869" s="216" t="s">
        <v>531</v>
      </c>
      <c r="D2869" s="219" t="s">
        <v>530</v>
      </c>
      <c r="E2869" s="218"/>
      <c r="F2869" s="217"/>
      <c r="G2869" s="216" t="s">
        <v>338</v>
      </c>
      <c r="H2869" s="215">
        <v>1</v>
      </c>
      <c r="I2869" s="214">
        <v>1.06</v>
      </c>
      <c r="J2869" s="213">
        <v>1.06</v>
      </c>
    </row>
    <row r="2870" spans="1:10" ht="22.8" customHeight="1" x14ac:dyDescent="0.3">
      <c r="A2870" s="216" t="s">
        <v>346</v>
      </c>
      <c r="B2870" s="216" t="s">
        <v>341</v>
      </c>
      <c r="C2870" s="216" t="s">
        <v>529</v>
      </c>
      <c r="D2870" s="219" t="s">
        <v>528</v>
      </c>
      <c r="E2870" s="218"/>
      <c r="F2870" s="217"/>
      <c r="G2870" s="216" t="s">
        <v>338</v>
      </c>
      <c r="H2870" s="215">
        <v>1</v>
      </c>
      <c r="I2870" s="214">
        <v>0.31</v>
      </c>
      <c r="J2870" s="213">
        <v>0.31</v>
      </c>
    </row>
    <row r="2871" spans="1:10" ht="14.25" customHeight="1" x14ac:dyDescent="0.3">
      <c r="A2871" s="212" t="s">
        <v>337</v>
      </c>
      <c r="B2871" s="211"/>
      <c r="C2871" s="211"/>
      <c r="D2871" s="211"/>
      <c r="E2871" s="210"/>
      <c r="F2871" s="209">
        <v>0</v>
      </c>
      <c r="G2871" s="212" t="s">
        <v>336</v>
      </c>
      <c r="H2871" s="211"/>
      <c r="I2871" s="210"/>
      <c r="J2871" s="209">
        <v>7.22</v>
      </c>
    </row>
    <row r="2872" spans="1:10" ht="14.25" customHeight="1" x14ac:dyDescent="0.3">
      <c r="A2872" s="212" t="s">
        <v>335</v>
      </c>
      <c r="B2872" s="211"/>
      <c r="C2872" s="211"/>
      <c r="D2872" s="211"/>
      <c r="E2872" s="210"/>
      <c r="F2872" s="209">
        <v>0</v>
      </c>
      <c r="G2872" s="212" t="s">
        <v>334</v>
      </c>
      <c r="H2872" s="211"/>
      <c r="I2872" s="210"/>
      <c r="J2872" s="209">
        <v>1.62</v>
      </c>
    </row>
    <row r="2873" spans="1:10" ht="14.25" customHeight="1" x14ac:dyDescent="0.3">
      <c r="A2873" s="212" t="s">
        <v>333</v>
      </c>
      <c r="B2873" s="211"/>
      <c r="C2873" s="211"/>
      <c r="D2873" s="211"/>
      <c r="E2873" s="210"/>
      <c r="F2873" s="209">
        <v>0</v>
      </c>
      <c r="G2873" s="212" t="s">
        <v>332</v>
      </c>
      <c r="H2873" s="211"/>
      <c r="I2873" s="210"/>
      <c r="J2873" s="209">
        <v>8.84</v>
      </c>
    </row>
    <row r="2874" spans="1:10" ht="22.8" customHeight="1" x14ac:dyDescent="0.3">
      <c r="A2874" s="232" t="s">
        <v>342</v>
      </c>
      <c r="B2874" s="228" t="s">
        <v>341</v>
      </c>
      <c r="C2874" s="228" t="s">
        <v>567</v>
      </c>
      <c r="D2874" s="231" t="s">
        <v>566</v>
      </c>
      <c r="E2874" s="230"/>
      <c r="F2874" s="230"/>
      <c r="G2874" s="230"/>
      <c r="H2874" s="230"/>
      <c r="I2874" s="229"/>
      <c r="J2874" s="228" t="s">
        <v>338</v>
      </c>
    </row>
    <row r="2875" spans="1:10" ht="14.25" customHeight="1" x14ac:dyDescent="0.3">
      <c r="A2875" s="224" t="s">
        <v>54</v>
      </c>
      <c r="B2875" s="224" t="s">
        <v>55</v>
      </c>
      <c r="C2875" s="224" t="s">
        <v>9</v>
      </c>
      <c r="D2875" s="227" t="s">
        <v>10</v>
      </c>
      <c r="E2875" s="226"/>
      <c r="F2875" s="225"/>
      <c r="G2875" s="224" t="s">
        <v>353</v>
      </c>
      <c r="H2875" s="224" t="s">
        <v>352</v>
      </c>
      <c r="I2875" s="223" t="s">
        <v>351</v>
      </c>
      <c r="J2875" s="222" t="s">
        <v>56</v>
      </c>
    </row>
    <row r="2876" spans="1:10" ht="14.25" customHeight="1" x14ac:dyDescent="0.3">
      <c r="A2876" s="216" t="s">
        <v>412</v>
      </c>
      <c r="B2876" s="216" t="s">
        <v>341</v>
      </c>
      <c r="C2876" s="216" t="s">
        <v>565</v>
      </c>
      <c r="D2876" s="219" t="s">
        <v>564</v>
      </c>
      <c r="E2876" s="218"/>
      <c r="F2876" s="217"/>
      <c r="G2876" s="216" t="s">
        <v>338</v>
      </c>
      <c r="H2876" s="215">
        <v>2.07E-2</v>
      </c>
      <c r="I2876" s="214">
        <v>14.18</v>
      </c>
      <c r="J2876" s="213">
        <v>0.28999999999999998</v>
      </c>
    </row>
    <row r="2877" spans="1:10" ht="14.25" customHeight="1" x14ac:dyDescent="0.3">
      <c r="A2877" s="212" t="s">
        <v>337</v>
      </c>
      <c r="B2877" s="211"/>
      <c r="C2877" s="211"/>
      <c r="D2877" s="211"/>
      <c r="E2877" s="210"/>
      <c r="F2877" s="209">
        <v>0.14000000000000001</v>
      </c>
      <c r="G2877" s="212" t="s">
        <v>336</v>
      </c>
      <c r="H2877" s="211"/>
      <c r="I2877" s="210"/>
      <c r="J2877" s="209">
        <v>0.28999999999999998</v>
      </c>
    </row>
    <row r="2878" spans="1:10" ht="14.25" customHeight="1" x14ac:dyDescent="0.3">
      <c r="A2878" s="212" t="s">
        <v>335</v>
      </c>
      <c r="B2878" s="211"/>
      <c r="C2878" s="211"/>
      <c r="D2878" s="211"/>
      <c r="E2878" s="210"/>
      <c r="F2878" s="209">
        <v>0.15</v>
      </c>
      <c r="G2878" s="212" t="s">
        <v>334</v>
      </c>
      <c r="H2878" s="211"/>
      <c r="I2878" s="210"/>
      <c r="J2878" s="209">
        <v>7.0000000000000007E-2</v>
      </c>
    </row>
    <row r="2879" spans="1:10" ht="14.25" customHeight="1" x14ac:dyDescent="0.3">
      <c r="A2879" s="212" t="s">
        <v>333</v>
      </c>
      <c r="B2879" s="211"/>
      <c r="C2879" s="211"/>
      <c r="D2879" s="211"/>
      <c r="E2879" s="210"/>
      <c r="F2879" s="209">
        <v>0.28999999999999998</v>
      </c>
      <c r="G2879" s="212" t="s">
        <v>332</v>
      </c>
      <c r="H2879" s="211"/>
      <c r="I2879" s="210"/>
      <c r="J2879" s="209">
        <v>0.36</v>
      </c>
    </row>
    <row r="2880" spans="1:10" ht="14.25" customHeight="1" x14ac:dyDescent="0.3">
      <c r="A2880" s="232" t="s">
        <v>342</v>
      </c>
      <c r="B2880" s="228" t="s">
        <v>341</v>
      </c>
      <c r="C2880" s="228" t="s">
        <v>563</v>
      </c>
      <c r="D2880" s="231" t="s">
        <v>562</v>
      </c>
      <c r="E2880" s="230"/>
      <c r="F2880" s="230"/>
      <c r="G2880" s="230"/>
      <c r="H2880" s="230"/>
      <c r="I2880" s="229"/>
      <c r="J2880" s="228" t="s">
        <v>442</v>
      </c>
    </row>
    <row r="2881" spans="1:10" ht="14.25" customHeight="1" x14ac:dyDescent="0.3">
      <c r="A2881" s="224" t="s">
        <v>54</v>
      </c>
      <c r="B2881" s="224" t="s">
        <v>55</v>
      </c>
      <c r="C2881" s="224" t="s">
        <v>9</v>
      </c>
      <c r="D2881" s="227" t="s">
        <v>10</v>
      </c>
      <c r="E2881" s="226"/>
      <c r="F2881" s="225"/>
      <c r="G2881" s="224" t="s">
        <v>353</v>
      </c>
      <c r="H2881" s="224" t="s">
        <v>352</v>
      </c>
      <c r="I2881" s="223" t="s">
        <v>351</v>
      </c>
      <c r="J2881" s="222" t="s">
        <v>56</v>
      </c>
    </row>
    <row r="2882" spans="1:10" ht="22.8" customHeight="1" x14ac:dyDescent="0.3">
      <c r="A2882" s="220" t="s">
        <v>342</v>
      </c>
      <c r="B2882" s="216" t="s">
        <v>341</v>
      </c>
      <c r="C2882" s="216" t="s">
        <v>550</v>
      </c>
      <c r="D2882" s="219" t="s">
        <v>549</v>
      </c>
      <c r="E2882" s="218"/>
      <c r="F2882" s="217"/>
      <c r="G2882" s="216" t="s">
        <v>338</v>
      </c>
      <c r="H2882" s="215">
        <v>1</v>
      </c>
      <c r="I2882" s="214">
        <v>2.04</v>
      </c>
      <c r="J2882" s="213">
        <v>2.04</v>
      </c>
    </row>
    <row r="2883" spans="1:10" ht="22.8" customHeight="1" x14ac:dyDescent="0.3">
      <c r="A2883" s="220" t="s">
        <v>342</v>
      </c>
      <c r="B2883" s="216" t="s">
        <v>341</v>
      </c>
      <c r="C2883" s="216" t="s">
        <v>547</v>
      </c>
      <c r="D2883" s="219" t="s">
        <v>546</v>
      </c>
      <c r="E2883" s="218"/>
      <c r="F2883" s="217"/>
      <c r="G2883" s="216" t="s">
        <v>338</v>
      </c>
      <c r="H2883" s="215">
        <v>1</v>
      </c>
      <c r="I2883" s="214">
        <v>0.47</v>
      </c>
      <c r="J2883" s="213">
        <v>0.47</v>
      </c>
    </row>
    <row r="2884" spans="1:10" ht="22.8" customHeight="1" x14ac:dyDescent="0.3">
      <c r="A2884" s="220" t="s">
        <v>342</v>
      </c>
      <c r="B2884" s="216" t="s">
        <v>341</v>
      </c>
      <c r="C2884" s="216" t="s">
        <v>561</v>
      </c>
      <c r="D2884" s="219" t="s">
        <v>560</v>
      </c>
      <c r="E2884" s="218"/>
      <c r="F2884" s="217"/>
      <c r="G2884" s="216" t="s">
        <v>338</v>
      </c>
      <c r="H2884" s="215">
        <v>1</v>
      </c>
      <c r="I2884" s="214">
        <v>2.5499999999999998</v>
      </c>
      <c r="J2884" s="213">
        <v>2.5499999999999998</v>
      </c>
    </row>
    <row r="2885" spans="1:10" ht="22.8" customHeight="1" x14ac:dyDescent="0.3">
      <c r="A2885" s="220" t="s">
        <v>342</v>
      </c>
      <c r="B2885" s="216" t="s">
        <v>341</v>
      </c>
      <c r="C2885" s="216" t="s">
        <v>557</v>
      </c>
      <c r="D2885" s="219" t="s">
        <v>556</v>
      </c>
      <c r="E2885" s="218"/>
      <c r="F2885" s="217"/>
      <c r="G2885" s="216" t="s">
        <v>338</v>
      </c>
      <c r="H2885" s="215">
        <v>1</v>
      </c>
      <c r="I2885" s="214">
        <v>3.63</v>
      </c>
      <c r="J2885" s="213">
        <v>3.63</v>
      </c>
    </row>
    <row r="2886" spans="1:10" ht="14.25" customHeight="1" x14ac:dyDescent="0.3">
      <c r="A2886" s="212" t="s">
        <v>337</v>
      </c>
      <c r="B2886" s="211"/>
      <c r="C2886" s="211"/>
      <c r="D2886" s="211"/>
      <c r="E2886" s="210"/>
      <c r="F2886" s="209">
        <v>0</v>
      </c>
      <c r="G2886" s="212" t="s">
        <v>336</v>
      </c>
      <c r="H2886" s="211"/>
      <c r="I2886" s="210"/>
      <c r="J2886" s="209">
        <v>8.69</v>
      </c>
    </row>
    <row r="2887" spans="1:10" ht="14.25" customHeight="1" x14ac:dyDescent="0.3">
      <c r="A2887" s="212" t="s">
        <v>335</v>
      </c>
      <c r="B2887" s="211"/>
      <c r="C2887" s="211"/>
      <c r="D2887" s="211"/>
      <c r="E2887" s="210"/>
      <c r="F2887" s="209">
        <v>0</v>
      </c>
      <c r="G2887" s="212" t="s">
        <v>334</v>
      </c>
      <c r="H2887" s="211"/>
      <c r="I2887" s="210"/>
      <c r="J2887" s="209">
        <v>1.95</v>
      </c>
    </row>
    <row r="2888" spans="1:10" ht="14.25" customHeight="1" x14ac:dyDescent="0.3">
      <c r="A2888" s="212" t="s">
        <v>333</v>
      </c>
      <c r="B2888" s="211"/>
      <c r="C2888" s="211"/>
      <c r="D2888" s="211"/>
      <c r="E2888" s="210"/>
      <c r="F2888" s="209">
        <v>0</v>
      </c>
      <c r="G2888" s="212" t="s">
        <v>332</v>
      </c>
      <c r="H2888" s="211"/>
      <c r="I2888" s="210"/>
      <c r="J2888" s="209">
        <v>10.64</v>
      </c>
    </row>
    <row r="2889" spans="1:10" ht="14.25" customHeight="1" x14ac:dyDescent="0.3">
      <c r="A2889" s="232" t="s">
        <v>342</v>
      </c>
      <c r="B2889" s="228" t="s">
        <v>341</v>
      </c>
      <c r="C2889" s="228" t="s">
        <v>550</v>
      </c>
      <c r="D2889" s="231" t="s">
        <v>549</v>
      </c>
      <c r="E2889" s="230"/>
      <c r="F2889" s="230"/>
      <c r="G2889" s="230"/>
      <c r="H2889" s="230"/>
      <c r="I2889" s="229"/>
      <c r="J2889" s="228" t="s">
        <v>338</v>
      </c>
    </row>
    <row r="2890" spans="1:10" ht="14.25" customHeight="1" x14ac:dyDescent="0.3">
      <c r="A2890" s="224" t="s">
        <v>54</v>
      </c>
      <c r="B2890" s="224" t="s">
        <v>55</v>
      </c>
      <c r="C2890" s="224" t="s">
        <v>9</v>
      </c>
      <c r="D2890" s="227" t="s">
        <v>10</v>
      </c>
      <c r="E2890" s="226"/>
      <c r="F2890" s="225"/>
      <c r="G2890" s="224" t="s">
        <v>353</v>
      </c>
      <c r="H2890" s="224" t="s">
        <v>352</v>
      </c>
      <c r="I2890" s="223" t="s">
        <v>351</v>
      </c>
      <c r="J2890" s="222" t="s">
        <v>56</v>
      </c>
    </row>
    <row r="2891" spans="1:10" ht="22.8" customHeight="1" x14ac:dyDescent="0.3">
      <c r="A2891" s="216" t="s">
        <v>346</v>
      </c>
      <c r="B2891" s="216" t="s">
        <v>341</v>
      </c>
      <c r="C2891" s="216" t="s">
        <v>559</v>
      </c>
      <c r="D2891" s="219" t="s">
        <v>558</v>
      </c>
      <c r="E2891" s="218"/>
      <c r="F2891" s="217"/>
      <c r="G2891" s="216" t="s">
        <v>0</v>
      </c>
      <c r="H2891" s="215">
        <v>6.3999999999999997E-5</v>
      </c>
      <c r="I2891" s="214">
        <v>31895.96</v>
      </c>
      <c r="J2891" s="213">
        <v>2.04</v>
      </c>
    </row>
    <row r="2892" spans="1:10" ht="14.25" customHeight="1" x14ac:dyDescent="0.3">
      <c r="A2892" s="212" t="s">
        <v>337</v>
      </c>
      <c r="B2892" s="211"/>
      <c r="C2892" s="211"/>
      <c r="D2892" s="211"/>
      <c r="E2892" s="210"/>
      <c r="F2892" s="209">
        <v>0</v>
      </c>
      <c r="G2892" s="212" t="s">
        <v>336</v>
      </c>
      <c r="H2892" s="211"/>
      <c r="I2892" s="210"/>
      <c r="J2892" s="209">
        <v>2.04</v>
      </c>
    </row>
    <row r="2893" spans="1:10" ht="14.25" customHeight="1" x14ac:dyDescent="0.3">
      <c r="A2893" s="212" t="s">
        <v>335</v>
      </c>
      <c r="B2893" s="211"/>
      <c r="C2893" s="211"/>
      <c r="D2893" s="211"/>
      <c r="E2893" s="210"/>
      <c r="F2893" s="209">
        <v>0</v>
      </c>
      <c r="G2893" s="212" t="s">
        <v>334</v>
      </c>
      <c r="H2893" s="211"/>
      <c r="I2893" s="210"/>
      <c r="J2893" s="209">
        <v>0.46</v>
      </c>
    </row>
    <row r="2894" spans="1:10" ht="14.25" customHeight="1" x14ac:dyDescent="0.3">
      <c r="A2894" s="212" t="s">
        <v>333</v>
      </c>
      <c r="B2894" s="211"/>
      <c r="C2894" s="211"/>
      <c r="D2894" s="211"/>
      <c r="E2894" s="210"/>
      <c r="F2894" s="209">
        <v>0</v>
      </c>
      <c r="G2894" s="212" t="s">
        <v>332</v>
      </c>
      <c r="H2894" s="211"/>
      <c r="I2894" s="210"/>
      <c r="J2894" s="209">
        <v>2.5</v>
      </c>
    </row>
    <row r="2895" spans="1:10" ht="14.25" customHeight="1" x14ac:dyDescent="0.3">
      <c r="A2895" s="232" t="s">
        <v>342</v>
      </c>
      <c r="B2895" s="228" t="s">
        <v>341</v>
      </c>
      <c r="C2895" s="228" t="s">
        <v>547</v>
      </c>
      <c r="D2895" s="231" t="s">
        <v>546</v>
      </c>
      <c r="E2895" s="230"/>
      <c r="F2895" s="230"/>
      <c r="G2895" s="230"/>
      <c r="H2895" s="230"/>
      <c r="I2895" s="229"/>
      <c r="J2895" s="228" t="s">
        <v>338</v>
      </c>
    </row>
    <row r="2896" spans="1:10" ht="14.25" customHeight="1" x14ac:dyDescent="0.3">
      <c r="A2896" s="224" t="s">
        <v>54</v>
      </c>
      <c r="B2896" s="224" t="s">
        <v>55</v>
      </c>
      <c r="C2896" s="224" t="s">
        <v>9</v>
      </c>
      <c r="D2896" s="227" t="s">
        <v>10</v>
      </c>
      <c r="E2896" s="226"/>
      <c r="F2896" s="225"/>
      <c r="G2896" s="224" t="s">
        <v>353</v>
      </c>
      <c r="H2896" s="224" t="s">
        <v>352</v>
      </c>
      <c r="I2896" s="223" t="s">
        <v>351</v>
      </c>
      <c r="J2896" s="222" t="s">
        <v>56</v>
      </c>
    </row>
    <row r="2897" spans="1:10" ht="22.8" customHeight="1" x14ac:dyDescent="0.3">
      <c r="A2897" s="216" t="s">
        <v>346</v>
      </c>
      <c r="B2897" s="216" t="s">
        <v>341</v>
      </c>
      <c r="C2897" s="216" t="s">
        <v>559</v>
      </c>
      <c r="D2897" s="219" t="s">
        <v>558</v>
      </c>
      <c r="E2897" s="218"/>
      <c r="F2897" s="217"/>
      <c r="G2897" s="216" t="s">
        <v>0</v>
      </c>
      <c r="H2897" s="215">
        <v>1.4800000000000001E-5</v>
      </c>
      <c r="I2897" s="214">
        <v>31895.96</v>
      </c>
      <c r="J2897" s="213">
        <v>0.47</v>
      </c>
    </row>
    <row r="2898" spans="1:10" ht="14.25" customHeight="1" x14ac:dyDescent="0.3">
      <c r="A2898" s="212" t="s">
        <v>337</v>
      </c>
      <c r="B2898" s="211"/>
      <c r="C2898" s="211"/>
      <c r="D2898" s="211"/>
      <c r="E2898" s="210"/>
      <c r="F2898" s="209">
        <v>0</v>
      </c>
      <c r="G2898" s="212" t="s">
        <v>336</v>
      </c>
      <c r="H2898" s="211"/>
      <c r="I2898" s="210"/>
      <c r="J2898" s="209">
        <v>0.47</v>
      </c>
    </row>
    <row r="2899" spans="1:10" ht="14.25" customHeight="1" x14ac:dyDescent="0.3">
      <c r="A2899" s="212" t="s">
        <v>335</v>
      </c>
      <c r="B2899" s="211"/>
      <c r="C2899" s="211"/>
      <c r="D2899" s="211"/>
      <c r="E2899" s="210"/>
      <c r="F2899" s="209">
        <v>0</v>
      </c>
      <c r="G2899" s="212" t="s">
        <v>334</v>
      </c>
      <c r="H2899" s="211"/>
      <c r="I2899" s="210"/>
      <c r="J2899" s="209">
        <v>0.11</v>
      </c>
    </row>
    <row r="2900" spans="1:10" ht="14.25" customHeight="1" x14ac:dyDescent="0.3">
      <c r="A2900" s="212" t="s">
        <v>333</v>
      </c>
      <c r="B2900" s="211"/>
      <c r="C2900" s="211"/>
      <c r="D2900" s="211"/>
      <c r="E2900" s="210"/>
      <c r="F2900" s="209">
        <v>0</v>
      </c>
      <c r="G2900" s="212" t="s">
        <v>332</v>
      </c>
      <c r="H2900" s="211"/>
      <c r="I2900" s="210"/>
      <c r="J2900" s="209">
        <v>0.57999999999999996</v>
      </c>
    </row>
    <row r="2901" spans="1:10" ht="14.25" customHeight="1" x14ac:dyDescent="0.3">
      <c r="A2901" s="232" t="s">
        <v>342</v>
      </c>
      <c r="B2901" s="228" t="s">
        <v>341</v>
      </c>
      <c r="C2901" s="228" t="s">
        <v>561</v>
      </c>
      <c r="D2901" s="231" t="s">
        <v>560</v>
      </c>
      <c r="E2901" s="230"/>
      <c r="F2901" s="230"/>
      <c r="G2901" s="230"/>
      <c r="H2901" s="230"/>
      <c r="I2901" s="229"/>
      <c r="J2901" s="228" t="s">
        <v>338</v>
      </c>
    </row>
    <row r="2902" spans="1:10" ht="14.25" customHeight="1" x14ac:dyDescent="0.3">
      <c r="A2902" s="224" t="s">
        <v>54</v>
      </c>
      <c r="B2902" s="224" t="s">
        <v>55</v>
      </c>
      <c r="C2902" s="224" t="s">
        <v>9</v>
      </c>
      <c r="D2902" s="227" t="s">
        <v>10</v>
      </c>
      <c r="E2902" s="226"/>
      <c r="F2902" s="225"/>
      <c r="G2902" s="224" t="s">
        <v>353</v>
      </c>
      <c r="H2902" s="224" t="s">
        <v>352</v>
      </c>
      <c r="I2902" s="223" t="s">
        <v>351</v>
      </c>
      <c r="J2902" s="222" t="s">
        <v>56</v>
      </c>
    </row>
    <row r="2903" spans="1:10" ht="22.8" customHeight="1" x14ac:dyDescent="0.3">
      <c r="A2903" s="216" t="s">
        <v>346</v>
      </c>
      <c r="B2903" s="216" t="s">
        <v>341</v>
      </c>
      <c r="C2903" s="216" t="s">
        <v>559</v>
      </c>
      <c r="D2903" s="219" t="s">
        <v>558</v>
      </c>
      <c r="E2903" s="218"/>
      <c r="F2903" s="217"/>
      <c r="G2903" s="216" t="s">
        <v>0</v>
      </c>
      <c r="H2903" s="215">
        <v>8.0000000000000007E-5</v>
      </c>
      <c r="I2903" s="214">
        <v>31895.96</v>
      </c>
      <c r="J2903" s="213">
        <v>2.5499999999999998</v>
      </c>
    </row>
    <row r="2904" spans="1:10" ht="14.25" customHeight="1" x14ac:dyDescent="0.3">
      <c r="A2904" s="212" t="s">
        <v>337</v>
      </c>
      <c r="B2904" s="211"/>
      <c r="C2904" s="211"/>
      <c r="D2904" s="211"/>
      <c r="E2904" s="210"/>
      <c r="F2904" s="209">
        <v>0</v>
      </c>
      <c r="G2904" s="212" t="s">
        <v>336</v>
      </c>
      <c r="H2904" s="211"/>
      <c r="I2904" s="210"/>
      <c r="J2904" s="209">
        <v>2.5499999999999998</v>
      </c>
    </row>
    <row r="2905" spans="1:10" ht="14.25" customHeight="1" x14ac:dyDescent="0.3">
      <c r="A2905" s="212" t="s">
        <v>335</v>
      </c>
      <c r="B2905" s="211"/>
      <c r="C2905" s="211"/>
      <c r="D2905" s="211"/>
      <c r="E2905" s="210"/>
      <c r="F2905" s="209">
        <v>0</v>
      </c>
      <c r="G2905" s="212" t="s">
        <v>334</v>
      </c>
      <c r="H2905" s="211"/>
      <c r="I2905" s="210"/>
      <c r="J2905" s="209">
        <v>0.56999999999999995</v>
      </c>
    </row>
    <row r="2906" spans="1:10" ht="14.25" customHeight="1" x14ac:dyDescent="0.3">
      <c r="A2906" s="212" t="s">
        <v>333</v>
      </c>
      <c r="B2906" s="211"/>
      <c r="C2906" s="211"/>
      <c r="D2906" s="211"/>
      <c r="E2906" s="210"/>
      <c r="F2906" s="209">
        <v>0</v>
      </c>
      <c r="G2906" s="212" t="s">
        <v>332</v>
      </c>
      <c r="H2906" s="211"/>
      <c r="I2906" s="210"/>
      <c r="J2906" s="209">
        <v>3.12</v>
      </c>
    </row>
    <row r="2907" spans="1:10" ht="22.8" customHeight="1" x14ac:dyDescent="0.3">
      <c r="A2907" s="232" t="s">
        <v>342</v>
      </c>
      <c r="B2907" s="228" t="s">
        <v>341</v>
      </c>
      <c r="C2907" s="228" t="s">
        <v>557</v>
      </c>
      <c r="D2907" s="231" t="s">
        <v>556</v>
      </c>
      <c r="E2907" s="230"/>
      <c r="F2907" s="230"/>
      <c r="G2907" s="230"/>
      <c r="H2907" s="230"/>
      <c r="I2907" s="229"/>
      <c r="J2907" s="228" t="s">
        <v>338</v>
      </c>
    </row>
    <row r="2908" spans="1:10" ht="14.25" customHeight="1" x14ac:dyDescent="0.3">
      <c r="A2908" s="224" t="s">
        <v>54</v>
      </c>
      <c r="B2908" s="224" t="s">
        <v>55</v>
      </c>
      <c r="C2908" s="224" t="s">
        <v>9</v>
      </c>
      <c r="D2908" s="227" t="s">
        <v>10</v>
      </c>
      <c r="E2908" s="226"/>
      <c r="F2908" s="225"/>
      <c r="G2908" s="224" t="s">
        <v>353</v>
      </c>
      <c r="H2908" s="224" t="s">
        <v>352</v>
      </c>
      <c r="I2908" s="223" t="s">
        <v>351</v>
      </c>
      <c r="J2908" s="222" t="s">
        <v>56</v>
      </c>
    </row>
    <row r="2909" spans="1:10" ht="14.25" customHeight="1" x14ac:dyDescent="0.3">
      <c r="A2909" s="216" t="s">
        <v>346</v>
      </c>
      <c r="B2909" s="216" t="s">
        <v>341</v>
      </c>
      <c r="C2909" s="216" t="s">
        <v>555</v>
      </c>
      <c r="D2909" s="219" t="s">
        <v>554</v>
      </c>
      <c r="E2909" s="218"/>
      <c r="F2909" s="217"/>
      <c r="G2909" s="216" t="s">
        <v>553</v>
      </c>
      <c r="H2909" s="215">
        <v>3.13</v>
      </c>
      <c r="I2909" s="214">
        <v>1.1599999999999999</v>
      </c>
      <c r="J2909" s="213">
        <v>3.63</v>
      </c>
    </row>
    <row r="2910" spans="1:10" ht="14.25" customHeight="1" x14ac:dyDescent="0.3">
      <c r="A2910" s="212" t="s">
        <v>337</v>
      </c>
      <c r="B2910" s="211"/>
      <c r="C2910" s="211"/>
      <c r="D2910" s="211"/>
      <c r="E2910" s="210"/>
      <c r="F2910" s="209">
        <v>0</v>
      </c>
      <c r="G2910" s="212" t="s">
        <v>336</v>
      </c>
      <c r="H2910" s="211"/>
      <c r="I2910" s="210"/>
      <c r="J2910" s="209">
        <v>3.63</v>
      </c>
    </row>
    <row r="2911" spans="1:10" ht="14.25" customHeight="1" x14ac:dyDescent="0.3">
      <c r="A2911" s="212" t="s">
        <v>335</v>
      </c>
      <c r="B2911" s="211"/>
      <c r="C2911" s="211"/>
      <c r="D2911" s="211"/>
      <c r="E2911" s="210"/>
      <c r="F2911" s="209">
        <v>0</v>
      </c>
      <c r="G2911" s="212" t="s">
        <v>334</v>
      </c>
      <c r="H2911" s="211"/>
      <c r="I2911" s="210"/>
      <c r="J2911" s="209">
        <v>0.82</v>
      </c>
    </row>
    <row r="2912" spans="1:10" ht="14.25" customHeight="1" x14ac:dyDescent="0.3">
      <c r="A2912" s="212" t="s">
        <v>333</v>
      </c>
      <c r="B2912" s="211"/>
      <c r="C2912" s="211"/>
      <c r="D2912" s="211"/>
      <c r="E2912" s="210"/>
      <c r="F2912" s="209">
        <v>0</v>
      </c>
      <c r="G2912" s="212" t="s">
        <v>332</v>
      </c>
      <c r="H2912" s="211"/>
      <c r="I2912" s="210"/>
      <c r="J2912" s="209">
        <v>4.45</v>
      </c>
    </row>
    <row r="2913" spans="1:10" ht="14.25" customHeight="1" x14ac:dyDescent="0.3">
      <c r="A2913" s="232" t="s">
        <v>342</v>
      </c>
      <c r="B2913" s="228" t="s">
        <v>341</v>
      </c>
      <c r="C2913" s="228" t="s">
        <v>552</v>
      </c>
      <c r="D2913" s="231" t="s">
        <v>551</v>
      </c>
      <c r="E2913" s="230"/>
      <c r="F2913" s="230"/>
      <c r="G2913" s="230"/>
      <c r="H2913" s="230"/>
      <c r="I2913" s="229"/>
      <c r="J2913" s="228" t="s">
        <v>439</v>
      </c>
    </row>
    <row r="2914" spans="1:10" ht="14.25" customHeight="1" x14ac:dyDescent="0.3">
      <c r="A2914" s="224" t="s">
        <v>54</v>
      </c>
      <c r="B2914" s="224" t="s">
        <v>55</v>
      </c>
      <c r="C2914" s="224" t="s">
        <v>9</v>
      </c>
      <c r="D2914" s="227" t="s">
        <v>10</v>
      </c>
      <c r="E2914" s="226"/>
      <c r="F2914" s="225"/>
      <c r="G2914" s="224" t="s">
        <v>353</v>
      </c>
      <c r="H2914" s="224" t="s">
        <v>352</v>
      </c>
      <c r="I2914" s="223" t="s">
        <v>351</v>
      </c>
      <c r="J2914" s="222" t="s">
        <v>56</v>
      </c>
    </row>
    <row r="2915" spans="1:10" ht="22.8" customHeight="1" x14ac:dyDescent="0.3">
      <c r="A2915" s="220" t="s">
        <v>342</v>
      </c>
      <c r="B2915" s="216" t="s">
        <v>341</v>
      </c>
      <c r="C2915" s="216" t="s">
        <v>550</v>
      </c>
      <c r="D2915" s="219" t="s">
        <v>549</v>
      </c>
      <c r="E2915" s="218"/>
      <c r="F2915" s="217"/>
      <c r="G2915" s="216" t="s">
        <v>338</v>
      </c>
      <c r="H2915" s="215">
        <v>1</v>
      </c>
      <c r="I2915" s="214">
        <v>2.04</v>
      </c>
      <c r="J2915" s="213">
        <v>2.04</v>
      </c>
    </row>
    <row r="2916" spans="1:10" ht="15.45" customHeight="1" x14ac:dyDescent="0.3"/>
    <row r="2917" spans="1:10" ht="11.25" customHeight="1" x14ac:dyDescent="0.3">
      <c r="A2917" s="208" t="s">
        <v>331</v>
      </c>
      <c r="B2917" s="208"/>
      <c r="C2917" s="208"/>
      <c r="D2917" s="208"/>
      <c r="E2917" s="208"/>
      <c r="F2917" s="208"/>
      <c r="G2917" s="208"/>
      <c r="H2917" s="208"/>
      <c r="I2917" s="208"/>
      <c r="J2917" s="208"/>
    </row>
    <row r="2918" spans="1:10" ht="11.25" customHeight="1" x14ac:dyDescent="0.3">
      <c r="A2918" s="208" t="s">
        <v>330</v>
      </c>
      <c r="B2918" s="208"/>
      <c r="C2918" s="208"/>
      <c r="D2918" s="208"/>
      <c r="E2918" s="208"/>
      <c r="F2918" s="208"/>
      <c r="G2918" s="208"/>
      <c r="H2918" s="208"/>
      <c r="I2918" s="208"/>
      <c r="J2918" s="208"/>
    </row>
    <row r="2919" spans="1:10" ht="11.25" customHeight="1" x14ac:dyDescent="0.3">
      <c r="A2919" s="208" t="s">
        <v>329</v>
      </c>
      <c r="B2919" s="208"/>
      <c r="C2919" s="208"/>
      <c r="D2919" s="208"/>
      <c r="E2919" s="208"/>
      <c r="F2919" s="208"/>
      <c r="G2919" s="208"/>
      <c r="H2919" s="208"/>
      <c r="I2919" s="208"/>
      <c r="J2919" s="208"/>
    </row>
    <row r="2920" spans="1:10" ht="70.95" customHeight="1" x14ac:dyDescent="0.3"/>
    <row r="2921" spans="1:10" ht="14.25" customHeight="1" x14ac:dyDescent="0.3">
      <c r="A2921" s="256" t="s">
        <v>395</v>
      </c>
      <c r="B2921" s="255"/>
      <c r="C2921" s="255"/>
      <c r="D2921" s="255"/>
      <c r="E2921" s="255"/>
      <c r="F2921" s="255"/>
      <c r="G2921" s="255"/>
      <c r="H2921" s="255"/>
      <c r="I2921" s="255"/>
      <c r="J2921" s="254"/>
    </row>
    <row r="2922" spans="1:10" ht="14.25" customHeight="1" x14ac:dyDescent="0.3">
      <c r="A2922" s="253" t="s">
        <v>394</v>
      </c>
      <c r="B2922" s="251" t="s">
        <v>57</v>
      </c>
      <c r="C2922" s="250"/>
      <c r="D2922" s="250"/>
      <c r="E2922" s="250"/>
      <c r="F2922" s="250"/>
      <c r="G2922" s="250"/>
      <c r="H2922" s="249"/>
      <c r="I2922" s="233" t="s">
        <v>393</v>
      </c>
      <c r="J2922" s="216" t="s">
        <v>548</v>
      </c>
    </row>
    <row r="2923" spans="1:10" ht="14.25" customHeight="1" x14ac:dyDescent="0.3">
      <c r="A2923" s="253" t="s">
        <v>61</v>
      </c>
      <c r="B2923" s="251" t="s">
        <v>65</v>
      </c>
      <c r="C2923" s="250"/>
      <c r="D2923" s="250"/>
      <c r="E2923" s="250"/>
      <c r="F2923" s="250"/>
      <c r="G2923" s="250"/>
      <c r="H2923" s="249"/>
      <c r="I2923" s="233" t="s">
        <v>391</v>
      </c>
      <c r="J2923" s="216" t="s">
        <v>390</v>
      </c>
    </row>
    <row r="2924" spans="1:10" ht="14.25" customHeight="1" x14ac:dyDescent="0.3">
      <c r="A2924" s="252" t="s">
        <v>389</v>
      </c>
      <c r="B2924" s="251" t="s">
        <v>209</v>
      </c>
      <c r="C2924" s="250"/>
      <c r="D2924" s="250"/>
      <c r="E2924" s="250"/>
      <c r="F2924" s="250"/>
      <c r="G2924" s="250"/>
      <c r="H2924" s="249"/>
      <c r="I2924" s="240" t="s">
        <v>388</v>
      </c>
      <c r="J2924" s="239"/>
    </row>
    <row r="2925" spans="1:10" ht="14.25" customHeight="1" x14ac:dyDescent="0.3">
      <c r="A2925" s="248" t="s">
        <v>387</v>
      </c>
      <c r="B2925" s="247" t="s">
        <v>386</v>
      </c>
      <c r="C2925" s="246"/>
      <c r="D2925" s="246"/>
      <c r="E2925" s="246"/>
      <c r="F2925" s="246"/>
      <c r="G2925" s="246"/>
      <c r="H2925" s="245"/>
      <c r="I2925" s="233" t="s">
        <v>385</v>
      </c>
      <c r="J2925" s="216" t="s">
        <v>384</v>
      </c>
    </row>
    <row r="2926" spans="1:10" ht="14.25" customHeight="1" x14ac:dyDescent="0.3">
      <c r="A2926" s="238"/>
      <c r="B2926" s="243"/>
      <c r="C2926" s="242"/>
      <c r="D2926" s="242"/>
      <c r="E2926" s="242"/>
      <c r="F2926" s="242"/>
      <c r="G2926" s="242"/>
      <c r="H2926" s="241"/>
      <c r="I2926" s="244" t="s">
        <v>383</v>
      </c>
      <c r="J2926" s="216" t="s">
        <v>382</v>
      </c>
    </row>
    <row r="2927" spans="1:10" ht="14.25" customHeight="1" x14ac:dyDescent="0.3">
      <c r="A2927" s="238"/>
      <c r="B2927" s="243"/>
      <c r="C2927" s="242"/>
      <c r="D2927" s="242"/>
      <c r="E2927" s="242"/>
      <c r="F2927" s="242"/>
      <c r="G2927" s="242"/>
      <c r="H2927" s="241"/>
      <c r="I2927" s="240" t="s">
        <v>7</v>
      </c>
      <c r="J2927" s="239"/>
    </row>
    <row r="2928" spans="1:10" ht="14.25" customHeight="1" x14ac:dyDescent="0.3">
      <c r="A2928" s="238"/>
      <c r="B2928" s="237"/>
      <c r="C2928" s="236"/>
      <c r="D2928" s="236"/>
      <c r="E2928" s="236"/>
      <c r="F2928" s="236"/>
      <c r="G2928" s="236"/>
      <c r="H2928" s="235"/>
      <c r="I2928" s="233" t="s">
        <v>381</v>
      </c>
      <c r="J2928" s="216" t="s">
        <v>380</v>
      </c>
    </row>
    <row r="2929" spans="1:10" ht="14.25" customHeight="1" x14ac:dyDescent="0.3">
      <c r="A2929" s="234"/>
      <c r="B2929" s="219" t="s">
        <v>378</v>
      </c>
      <c r="C2929" s="218"/>
      <c r="D2929" s="217"/>
      <c r="E2929" s="219" t="s">
        <v>320</v>
      </c>
      <c r="F2929" s="218"/>
      <c r="G2929" s="218"/>
      <c r="H2929" s="217"/>
      <c r="I2929" s="233" t="s">
        <v>379</v>
      </c>
      <c r="J2929" s="216" t="s">
        <v>378</v>
      </c>
    </row>
    <row r="2930" spans="1:10" ht="14.25" customHeight="1" x14ac:dyDescent="0.3">
      <c r="A2930" s="233" t="s">
        <v>377</v>
      </c>
      <c r="B2930" s="219" t="s">
        <v>376</v>
      </c>
      <c r="C2930" s="218"/>
      <c r="D2930" s="218"/>
      <c r="E2930" s="218"/>
      <c r="F2930" s="218"/>
      <c r="G2930" s="218"/>
      <c r="H2930" s="218"/>
      <c r="I2930" s="218"/>
      <c r="J2930" s="217"/>
    </row>
    <row r="2931" spans="1:10" ht="22.8" customHeight="1" x14ac:dyDescent="0.3">
      <c r="A2931" s="220" t="s">
        <v>342</v>
      </c>
      <c r="B2931" s="216" t="s">
        <v>341</v>
      </c>
      <c r="C2931" s="216" t="s">
        <v>547</v>
      </c>
      <c r="D2931" s="219" t="s">
        <v>546</v>
      </c>
      <c r="E2931" s="218"/>
      <c r="F2931" s="217"/>
      <c r="G2931" s="216" t="s">
        <v>338</v>
      </c>
      <c r="H2931" s="215">
        <v>1</v>
      </c>
      <c r="I2931" s="214">
        <v>0.47</v>
      </c>
      <c r="J2931" s="213">
        <v>0.47</v>
      </c>
    </row>
    <row r="2932" spans="1:10" ht="14.25" customHeight="1" x14ac:dyDescent="0.3">
      <c r="A2932" s="212" t="s">
        <v>337</v>
      </c>
      <c r="B2932" s="211"/>
      <c r="C2932" s="211"/>
      <c r="D2932" s="211"/>
      <c r="E2932" s="210"/>
      <c r="F2932" s="209">
        <v>0</v>
      </c>
      <c r="G2932" s="212" t="s">
        <v>336</v>
      </c>
      <c r="H2932" s="211"/>
      <c r="I2932" s="210"/>
      <c r="J2932" s="209">
        <v>2.5099999999999998</v>
      </c>
    </row>
    <row r="2933" spans="1:10" ht="14.25" customHeight="1" x14ac:dyDescent="0.3">
      <c r="A2933" s="212" t="s">
        <v>335</v>
      </c>
      <c r="B2933" s="211"/>
      <c r="C2933" s="211"/>
      <c r="D2933" s="211"/>
      <c r="E2933" s="210"/>
      <c r="F2933" s="209">
        <v>0</v>
      </c>
      <c r="G2933" s="212" t="s">
        <v>334</v>
      </c>
      <c r="H2933" s="211"/>
      <c r="I2933" s="210"/>
      <c r="J2933" s="209">
        <v>0.56000000000000005</v>
      </c>
    </row>
    <row r="2934" spans="1:10" ht="14.25" customHeight="1" x14ac:dyDescent="0.3">
      <c r="A2934" s="212" t="s">
        <v>333</v>
      </c>
      <c r="B2934" s="211"/>
      <c r="C2934" s="211"/>
      <c r="D2934" s="211"/>
      <c r="E2934" s="210"/>
      <c r="F2934" s="209">
        <v>0</v>
      </c>
      <c r="G2934" s="212" t="s">
        <v>332</v>
      </c>
      <c r="H2934" s="211"/>
      <c r="I2934" s="210"/>
      <c r="J2934" s="209">
        <v>3.07</v>
      </c>
    </row>
    <row r="2935" spans="1:10" ht="14.25" customHeight="1" x14ac:dyDescent="0.3">
      <c r="A2935" s="232" t="s">
        <v>342</v>
      </c>
      <c r="B2935" s="228" t="s">
        <v>341</v>
      </c>
      <c r="C2935" s="228" t="s">
        <v>545</v>
      </c>
      <c r="D2935" s="231" t="s">
        <v>544</v>
      </c>
      <c r="E2935" s="230"/>
      <c r="F2935" s="230"/>
      <c r="G2935" s="230"/>
      <c r="H2935" s="230"/>
      <c r="I2935" s="229"/>
      <c r="J2935" s="228" t="s">
        <v>338</v>
      </c>
    </row>
    <row r="2936" spans="1:10" ht="14.25" customHeight="1" x14ac:dyDescent="0.3">
      <c r="A2936" s="224" t="s">
        <v>54</v>
      </c>
      <c r="B2936" s="224" t="s">
        <v>55</v>
      </c>
      <c r="C2936" s="224" t="s">
        <v>9</v>
      </c>
      <c r="D2936" s="227" t="s">
        <v>10</v>
      </c>
      <c r="E2936" s="226"/>
      <c r="F2936" s="225"/>
      <c r="G2936" s="224" t="s">
        <v>353</v>
      </c>
      <c r="H2936" s="224" t="s">
        <v>352</v>
      </c>
      <c r="I2936" s="223" t="s">
        <v>351</v>
      </c>
      <c r="J2936" s="222" t="s">
        <v>56</v>
      </c>
    </row>
    <row r="2937" spans="1:10" ht="14.25" customHeight="1" x14ac:dyDescent="0.3">
      <c r="A2937" s="216" t="s">
        <v>412</v>
      </c>
      <c r="B2937" s="216" t="s">
        <v>341</v>
      </c>
      <c r="C2937" s="216" t="s">
        <v>541</v>
      </c>
      <c r="D2937" s="219" t="s">
        <v>540</v>
      </c>
      <c r="E2937" s="218"/>
      <c r="F2937" s="217"/>
      <c r="G2937" s="216" t="s">
        <v>338</v>
      </c>
      <c r="H2937" s="215">
        <v>1</v>
      </c>
      <c r="I2937" s="214">
        <v>18.89</v>
      </c>
      <c r="J2937" s="213">
        <v>18.89</v>
      </c>
    </row>
    <row r="2938" spans="1:10" ht="22.8" customHeight="1" x14ac:dyDescent="0.3">
      <c r="A2938" s="220" t="s">
        <v>342</v>
      </c>
      <c r="B2938" s="216" t="s">
        <v>341</v>
      </c>
      <c r="C2938" s="216" t="s">
        <v>543</v>
      </c>
      <c r="D2938" s="219" t="s">
        <v>542</v>
      </c>
      <c r="E2938" s="218"/>
      <c r="F2938" s="217"/>
      <c r="G2938" s="216" t="s">
        <v>338</v>
      </c>
      <c r="H2938" s="215">
        <v>1</v>
      </c>
      <c r="I2938" s="214">
        <v>0.39</v>
      </c>
      <c r="J2938" s="213">
        <v>0.39</v>
      </c>
    </row>
    <row r="2939" spans="1:10" ht="14.25" customHeight="1" x14ac:dyDescent="0.3">
      <c r="A2939" s="220" t="s">
        <v>342</v>
      </c>
      <c r="B2939" s="216" t="s">
        <v>341</v>
      </c>
      <c r="C2939" s="216" t="s">
        <v>539</v>
      </c>
      <c r="D2939" s="219" t="s">
        <v>538</v>
      </c>
      <c r="E2939" s="218"/>
      <c r="F2939" s="217"/>
      <c r="G2939" s="216" t="s">
        <v>338</v>
      </c>
      <c r="H2939" s="215">
        <v>1</v>
      </c>
      <c r="I2939" s="214">
        <v>7.22</v>
      </c>
      <c r="J2939" s="213">
        <v>7.22</v>
      </c>
    </row>
    <row r="2940" spans="1:10" ht="14.25" customHeight="1" x14ac:dyDescent="0.3">
      <c r="A2940" s="212" t="s">
        <v>337</v>
      </c>
      <c r="B2940" s="211"/>
      <c r="C2940" s="211"/>
      <c r="D2940" s="211"/>
      <c r="E2940" s="210"/>
      <c r="F2940" s="209">
        <v>8.93</v>
      </c>
      <c r="G2940" s="212" t="s">
        <v>336</v>
      </c>
      <c r="H2940" s="211"/>
      <c r="I2940" s="210"/>
      <c r="J2940" s="209">
        <v>26.5</v>
      </c>
    </row>
    <row r="2941" spans="1:10" ht="14.25" customHeight="1" x14ac:dyDescent="0.3">
      <c r="A2941" s="212" t="s">
        <v>335</v>
      </c>
      <c r="B2941" s="211"/>
      <c r="C2941" s="211"/>
      <c r="D2941" s="211"/>
      <c r="E2941" s="210"/>
      <c r="F2941" s="209">
        <v>9.9600000000000009</v>
      </c>
      <c r="G2941" s="212" t="s">
        <v>334</v>
      </c>
      <c r="H2941" s="211"/>
      <c r="I2941" s="210"/>
      <c r="J2941" s="209">
        <v>5.95</v>
      </c>
    </row>
    <row r="2942" spans="1:10" ht="14.25" customHeight="1" x14ac:dyDescent="0.3">
      <c r="A2942" s="212" t="s">
        <v>333</v>
      </c>
      <c r="B2942" s="211"/>
      <c r="C2942" s="211"/>
      <c r="D2942" s="211"/>
      <c r="E2942" s="210"/>
      <c r="F2942" s="209">
        <v>26.5</v>
      </c>
      <c r="G2942" s="212" t="s">
        <v>332</v>
      </c>
      <c r="H2942" s="211"/>
      <c r="I2942" s="210"/>
      <c r="J2942" s="209">
        <v>32.450000000000003</v>
      </c>
    </row>
    <row r="2943" spans="1:10" ht="14.25" customHeight="1" x14ac:dyDescent="0.3">
      <c r="A2943" s="232" t="s">
        <v>342</v>
      </c>
      <c r="B2943" s="228" t="s">
        <v>341</v>
      </c>
      <c r="C2943" s="228" t="s">
        <v>543</v>
      </c>
      <c r="D2943" s="231" t="s">
        <v>542</v>
      </c>
      <c r="E2943" s="230"/>
      <c r="F2943" s="230"/>
      <c r="G2943" s="230"/>
      <c r="H2943" s="230"/>
      <c r="I2943" s="229"/>
      <c r="J2943" s="228" t="s">
        <v>338</v>
      </c>
    </row>
    <row r="2944" spans="1:10" ht="14.25" customHeight="1" x14ac:dyDescent="0.3">
      <c r="A2944" s="224" t="s">
        <v>54</v>
      </c>
      <c r="B2944" s="224" t="s">
        <v>55</v>
      </c>
      <c r="C2944" s="224" t="s">
        <v>9</v>
      </c>
      <c r="D2944" s="227" t="s">
        <v>10</v>
      </c>
      <c r="E2944" s="226"/>
      <c r="F2944" s="225"/>
      <c r="G2944" s="224" t="s">
        <v>353</v>
      </c>
      <c r="H2944" s="224" t="s">
        <v>352</v>
      </c>
      <c r="I2944" s="223" t="s">
        <v>351</v>
      </c>
      <c r="J2944" s="222" t="s">
        <v>56</v>
      </c>
    </row>
    <row r="2945" spans="1:10" ht="14.25" customHeight="1" x14ac:dyDescent="0.3">
      <c r="A2945" s="216" t="s">
        <v>412</v>
      </c>
      <c r="B2945" s="216" t="s">
        <v>341</v>
      </c>
      <c r="C2945" s="216" t="s">
        <v>541</v>
      </c>
      <c r="D2945" s="219" t="s">
        <v>540</v>
      </c>
      <c r="E2945" s="218"/>
      <c r="F2945" s="217"/>
      <c r="G2945" s="216" t="s">
        <v>338</v>
      </c>
      <c r="H2945" s="215">
        <v>2.07E-2</v>
      </c>
      <c r="I2945" s="214">
        <v>18.89</v>
      </c>
      <c r="J2945" s="213">
        <v>0.39</v>
      </c>
    </row>
    <row r="2946" spans="1:10" ht="14.25" customHeight="1" x14ac:dyDescent="0.3">
      <c r="A2946" s="212" t="s">
        <v>337</v>
      </c>
      <c r="B2946" s="211"/>
      <c r="C2946" s="211"/>
      <c r="D2946" s="211"/>
      <c r="E2946" s="210"/>
      <c r="F2946" s="209">
        <v>0.18</v>
      </c>
      <c r="G2946" s="212" t="s">
        <v>336</v>
      </c>
      <c r="H2946" s="211"/>
      <c r="I2946" s="210"/>
      <c r="J2946" s="209">
        <v>0.39</v>
      </c>
    </row>
    <row r="2947" spans="1:10" ht="14.25" customHeight="1" x14ac:dyDescent="0.3">
      <c r="A2947" s="212" t="s">
        <v>335</v>
      </c>
      <c r="B2947" s="211"/>
      <c r="C2947" s="211"/>
      <c r="D2947" s="211"/>
      <c r="E2947" s="210"/>
      <c r="F2947" s="209">
        <v>0.21</v>
      </c>
      <c r="G2947" s="212" t="s">
        <v>334</v>
      </c>
      <c r="H2947" s="211"/>
      <c r="I2947" s="210"/>
      <c r="J2947" s="209">
        <v>0.09</v>
      </c>
    </row>
    <row r="2948" spans="1:10" ht="14.25" customHeight="1" x14ac:dyDescent="0.3">
      <c r="A2948" s="212" t="s">
        <v>333</v>
      </c>
      <c r="B2948" s="211"/>
      <c r="C2948" s="211"/>
      <c r="D2948" s="211"/>
      <c r="E2948" s="210"/>
      <c r="F2948" s="209">
        <v>0.39</v>
      </c>
      <c r="G2948" s="212" t="s">
        <v>332</v>
      </c>
      <c r="H2948" s="211"/>
      <c r="I2948" s="210"/>
      <c r="J2948" s="209">
        <v>0.48</v>
      </c>
    </row>
    <row r="2949" spans="1:10" ht="14.25" customHeight="1" x14ac:dyDescent="0.3">
      <c r="A2949" s="232" t="s">
        <v>342</v>
      </c>
      <c r="B2949" s="228" t="s">
        <v>341</v>
      </c>
      <c r="C2949" s="228" t="s">
        <v>539</v>
      </c>
      <c r="D2949" s="231" t="s">
        <v>538</v>
      </c>
      <c r="E2949" s="230"/>
      <c r="F2949" s="230"/>
      <c r="G2949" s="230"/>
      <c r="H2949" s="230"/>
      <c r="I2949" s="229"/>
      <c r="J2949" s="228" t="s">
        <v>338</v>
      </c>
    </row>
    <row r="2950" spans="1:10" ht="14.25" customHeight="1" x14ac:dyDescent="0.3">
      <c r="A2950" s="224" t="s">
        <v>54</v>
      </c>
      <c r="B2950" s="224" t="s">
        <v>55</v>
      </c>
      <c r="C2950" s="224" t="s">
        <v>9</v>
      </c>
      <c r="D2950" s="227" t="s">
        <v>10</v>
      </c>
      <c r="E2950" s="226"/>
      <c r="F2950" s="225"/>
      <c r="G2950" s="224" t="s">
        <v>353</v>
      </c>
      <c r="H2950" s="224" t="s">
        <v>352</v>
      </c>
      <c r="I2950" s="223" t="s">
        <v>351</v>
      </c>
      <c r="J2950" s="222" t="s">
        <v>56</v>
      </c>
    </row>
    <row r="2951" spans="1:10" ht="14.25" customHeight="1" x14ac:dyDescent="0.3">
      <c r="A2951" s="216" t="s">
        <v>346</v>
      </c>
      <c r="B2951" s="216" t="s">
        <v>341</v>
      </c>
      <c r="C2951" s="216" t="s">
        <v>537</v>
      </c>
      <c r="D2951" s="219" t="s">
        <v>425</v>
      </c>
      <c r="E2951" s="218"/>
      <c r="F2951" s="217"/>
      <c r="G2951" s="216" t="s">
        <v>338</v>
      </c>
      <c r="H2951" s="215">
        <v>1</v>
      </c>
      <c r="I2951" s="214">
        <v>3.47</v>
      </c>
      <c r="J2951" s="213">
        <v>3.47</v>
      </c>
    </row>
    <row r="2952" spans="1:10" ht="14.25" customHeight="1" x14ac:dyDescent="0.3">
      <c r="A2952" s="216" t="s">
        <v>346</v>
      </c>
      <c r="B2952" s="216" t="s">
        <v>341</v>
      </c>
      <c r="C2952" s="216" t="s">
        <v>536</v>
      </c>
      <c r="D2952" s="219" t="s">
        <v>423</v>
      </c>
      <c r="E2952" s="218"/>
      <c r="F2952" s="217"/>
      <c r="G2952" s="216" t="s">
        <v>338</v>
      </c>
      <c r="H2952" s="215">
        <v>1</v>
      </c>
      <c r="I2952" s="214">
        <v>1</v>
      </c>
      <c r="J2952" s="213">
        <v>1</v>
      </c>
    </row>
    <row r="2953" spans="1:10" ht="14.25" customHeight="1" x14ac:dyDescent="0.3">
      <c r="A2953" s="216" t="s">
        <v>346</v>
      </c>
      <c r="B2953" s="216" t="s">
        <v>341</v>
      </c>
      <c r="C2953" s="216" t="s">
        <v>535</v>
      </c>
      <c r="D2953" s="219" t="s">
        <v>534</v>
      </c>
      <c r="E2953" s="218"/>
      <c r="F2953" s="217"/>
      <c r="G2953" s="216" t="s">
        <v>338</v>
      </c>
      <c r="H2953" s="215">
        <v>1</v>
      </c>
      <c r="I2953" s="214">
        <v>1.34</v>
      </c>
      <c r="J2953" s="213">
        <v>1.34</v>
      </c>
    </row>
    <row r="2954" spans="1:10" ht="14.25" customHeight="1" x14ac:dyDescent="0.3">
      <c r="A2954" s="216" t="s">
        <v>346</v>
      </c>
      <c r="B2954" s="216" t="s">
        <v>341</v>
      </c>
      <c r="C2954" s="216" t="s">
        <v>533</v>
      </c>
      <c r="D2954" s="219" t="s">
        <v>532</v>
      </c>
      <c r="E2954" s="218"/>
      <c r="F2954" s="217"/>
      <c r="G2954" s="216" t="s">
        <v>338</v>
      </c>
      <c r="H2954" s="215">
        <v>1</v>
      </c>
      <c r="I2954" s="214">
        <v>0.04</v>
      </c>
      <c r="J2954" s="213">
        <v>0.04</v>
      </c>
    </row>
    <row r="2955" spans="1:10" ht="22.8" customHeight="1" x14ac:dyDescent="0.3">
      <c r="A2955" s="216" t="s">
        <v>346</v>
      </c>
      <c r="B2955" s="216" t="s">
        <v>341</v>
      </c>
      <c r="C2955" s="216" t="s">
        <v>531</v>
      </c>
      <c r="D2955" s="219" t="s">
        <v>530</v>
      </c>
      <c r="E2955" s="218"/>
      <c r="F2955" s="217"/>
      <c r="G2955" s="216" t="s">
        <v>338</v>
      </c>
      <c r="H2955" s="215">
        <v>1</v>
      </c>
      <c r="I2955" s="214">
        <v>1.06</v>
      </c>
      <c r="J2955" s="213">
        <v>1.06</v>
      </c>
    </row>
    <row r="2956" spans="1:10" ht="22.8" customHeight="1" x14ac:dyDescent="0.3">
      <c r="A2956" s="216" t="s">
        <v>346</v>
      </c>
      <c r="B2956" s="216" t="s">
        <v>341</v>
      </c>
      <c r="C2956" s="216" t="s">
        <v>529</v>
      </c>
      <c r="D2956" s="219" t="s">
        <v>528</v>
      </c>
      <c r="E2956" s="218"/>
      <c r="F2956" s="217"/>
      <c r="G2956" s="216" t="s">
        <v>338</v>
      </c>
      <c r="H2956" s="215">
        <v>1</v>
      </c>
      <c r="I2956" s="214">
        <v>0.31</v>
      </c>
      <c r="J2956" s="213">
        <v>0.31</v>
      </c>
    </row>
    <row r="2957" spans="1:10" ht="14.25" customHeight="1" x14ac:dyDescent="0.3">
      <c r="A2957" s="212" t="s">
        <v>337</v>
      </c>
      <c r="B2957" s="211"/>
      <c r="C2957" s="211"/>
      <c r="D2957" s="211"/>
      <c r="E2957" s="210"/>
      <c r="F2957" s="209">
        <v>0</v>
      </c>
      <c r="G2957" s="212" t="s">
        <v>336</v>
      </c>
      <c r="H2957" s="211"/>
      <c r="I2957" s="210"/>
      <c r="J2957" s="209">
        <v>7.22</v>
      </c>
    </row>
    <row r="2958" spans="1:10" ht="14.25" customHeight="1" x14ac:dyDescent="0.3">
      <c r="A2958" s="212" t="s">
        <v>335</v>
      </c>
      <c r="B2958" s="211"/>
      <c r="C2958" s="211"/>
      <c r="D2958" s="211"/>
      <c r="E2958" s="210"/>
      <c r="F2958" s="209">
        <v>0</v>
      </c>
      <c r="G2958" s="212" t="s">
        <v>334</v>
      </c>
      <c r="H2958" s="211"/>
      <c r="I2958" s="210"/>
      <c r="J2958" s="209">
        <v>1.62</v>
      </c>
    </row>
    <row r="2959" spans="1:10" ht="14.25" customHeight="1" x14ac:dyDescent="0.3">
      <c r="A2959" s="212" t="s">
        <v>333</v>
      </c>
      <c r="B2959" s="211"/>
      <c r="C2959" s="211"/>
      <c r="D2959" s="211"/>
      <c r="E2959" s="210"/>
      <c r="F2959" s="209">
        <v>0</v>
      </c>
      <c r="G2959" s="212" t="s">
        <v>332</v>
      </c>
      <c r="H2959" s="211"/>
      <c r="I2959" s="210"/>
      <c r="J2959" s="209">
        <v>8.84</v>
      </c>
    </row>
    <row r="2960" spans="1:10" ht="14.25" customHeight="1" x14ac:dyDescent="0.3">
      <c r="A2960" s="232" t="s">
        <v>342</v>
      </c>
      <c r="B2960" s="228" t="s">
        <v>357</v>
      </c>
      <c r="C2960" s="228" t="s">
        <v>527</v>
      </c>
      <c r="D2960" s="231" t="s">
        <v>526</v>
      </c>
      <c r="E2960" s="230"/>
      <c r="F2960" s="230"/>
      <c r="G2960" s="230"/>
      <c r="H2960" s="230"/>
      <c r="I2960" s="229"/>
      <c r="J2960" s="228" t="s">
        <v>217</v>
      </c>
    </row>
    <row r="2961" spans="1:10" ht="14.25" customHeight="1" x14ac:dyDescent="0.3">
      <c r="A2961" s="224" t="s">
        <v>54</v>
      </c>
      <c r="B2961" s="224" t="s">
        <v>55</v>
      </c>
      <c r="C2961" s="224" t="s">
        <v>9</v>
      </c>
      <c r="D2961" s="227" t="s">
        <v>10</v>
      </c>
      <c r="E2961" s="226"/>
      <c r="F2961" s="225"/>
      <c r="G2961" s="224" t="s">
        <v>353</v>
      </c>
      <c r="H2961" s="224" t="s">
        <v>352</v>
      </c>
      <c r="I2961" s="223" t="s">
        <v>351</v>
      </c>
      <c r="J2961" s="222" t="s">
        <v>56</v>
      </c>
    </row>
    <row r="2962" spans="1:10" ht="14.25" customHeight="1" x14ac:dyDescent="0.3">
      <c r="A2962" s="220" t="s">
        <v>342</v>
      </c>
      <c r="B2962" s="216" t="s">
        <v>357</v>
      </c>
      <c r="C2962" s="216" t="s">
        <v>525</v>
      </c>
      <c r="D2962" s="219" t="s">
        <v>524</v>
      </c>
      <c r="E2962" s="218"/>
      <c r="F2962" s="217"/>
      <c r="G2962" s="216" t="s">
        <v>343</v>
      </c>
      <c r="H2962" s="215">
        <v>60</v>
      </c>
      <c r="I2962" s="214">
        <v>13.41</v>
      </c>
      <c r="J2962" s="213">
        <v>804.6</v>
      </c>
    </row>
    <row r="2963" spans="1:10" ht="14.25" customHeight="1" x14ac:dyDescent="0.3">
      <c r="A2963" s="220" t="s">
        <v>342</v>
      </c>
      <c r="B2963" s="216" t="s">
        <v>357</v>
      </c>
      <c r="C2963" s="216" t="s">
        <v>523</v>
      </c>
      <c r="D2963" s="219" t="s">
        <v>522</v>
      </c>
      <c r="E2963" s="218"/>
      <c r="F2963" s="217"/>
      <c r="G2963" s="216" t="s">
        <v>217</v>
      </c>
      <c r="H2963" s="215">
        <v>1</v>
      </c>
      <c r="I2963" s="214">
        <v>870.66</v>
      </c>
      <c r="J2963" s="213">
        <v>870.66</v>
      </c>
    </row>
    <row r="2964" spans="1:10" ht="14.25" customHeight="1" x14ac:dyDescent="0.3">
      <c r="A2964" s="220" t="s">
        <v>342</v>
      </c>
      <c r="B2964" s="216" t="s">
        <v>357</v>
      </c>
      <c r="C2964" s="216" t="s">
        <v>521</v>
      </c>
      <c r="D2964" s="219" t="s">
        <v>520</v>
      </c>
      <c r="E2964" s="218"/>
      <c r="F2964" s="217"/>
      <c r="G2964" s="216" t="s">
        <v>218</v>
      </c>
      <c r="H2964" s="215">
        <v>12</v>
      </c>
      <c r="I2964" s="214">
        <v>147.85</v>
      </c>
      <c r="J2964" s="213">
        <v>1774.2</v>
      </c>
    </row>
    <row r="2965" spans="1:10" ht="14.25" customHeight="1" x14ac:dyDescent="0.3">
      <c r="A2965" s="212" t="s">
        <v>337</v>
      </c>
      <c r="B2965" s="211"/>
      <c r="C2965" s="211"/>
      <c r="D2965" s="211"/>
      <c r="E2965" s="210"/>
      <c r="F2965" s="209">
        <v>500.49</v>
      </c>
      <c r="G2965" s="212" t="s">
        <v>336</v>
      </c>
      <c r="H2965" s="211"/>
      <c r="I2965" s="210"/>
      <c r="J2965" s="209">
        <v>3449.46</v>
      </c>
    </row>
    <row r="2966" spans="1:10" ht="14.25" customHeight="1" x14ac:dyDescent="0.3">
      <c r="A2966" s="212" t="s">
        <v>335</v>
      </c>
      <c r="B2966" s="211"/>
      <c r="C2966" s="211"/>
      <c r="D2966" s="211"/>
      <c r="E2966" s="210"/>
      <c r="F2966" s="209">
        <v>559.71</v>
      </c>
      <c r="G2966" s="212" t="s">
        <v>334</v>
      </c>
      <c r="H2966" s="211"/>
      <c r="I2966" s="210"/>
      <c r="J2966" s="209">
        <v>775.09</v>
      </c>
    </row>
    <row r="2967" spans="1:10" ht="14.25" customHeight="1" x14ac:dyDescent="0.3">
      <c r="A2967" s="212" t="s">
        <v>333</v>
      </c>
      <c r="B2967" s="211"/>
      <c r="C2967" s="211"/>
      <c r="D2967" s="211"/>
      <c r="E2967" s="210"/>
      <c r="F2967" s="209">
        <v>1580.11</v>
      </c>
      <c r="G2967" s="212" t="s">
        <v>332</v>
      </c>
      <c r="H2967" s="211"/>
      <c r="I2967" s="210"/>
      <c r="J2967" s="209">
        <v>4224.55</v>
      </c>
    </row>
    <row r="2968" spans="1:10" ht="14.25" customHeight="1" x14ac:dyDescent="0.3">
      <c r="A2968" s="232" t="s">
        <v>342</v>
      </c>
      <c r="B2968" s="228" t="s">
        <v>341</v>
      </c>
      <c r="C2968" s="228" t="s">
        <v>519</v>
      </c>
      <c r="D2968" s="231" t="s">
        <v>518</v>
      </c>
      <c r="E2968" s="230"/>
      <c r="F2968" s="230"/>
      <c r="G2968" s="230"/>
      <c r="H2968" s="230"/>
      <c r="I2968" s="229"/>
      <c r="J2968" s="228" t="s">
        <v>218</v>
      </c>
    </row>
    <row r="2969" spans="1:10" ht="14.25" customHeight="1" x14ac:dyDescent="0.3">
      <c r="A2969" s="224" t="s">
        <v>54</v>
      </c>
      <c r="B2969" s="224" t="s">
        <v>55</v>
      </c>
      <c r="C2969" s="224" t="s">
        <v>9</v>
      </c>
      <c r="D2969" s="227" t="s">
        <v>10</v>
      </c>
      <c r="E2969" s="226"/>
      <c r="F2969" s="225"/>
      <c r="G2969" s="224" t="s">
        <v>353</v>
      </c>
      <c r="H2969" s="224" t="s">
        <v>352</v>
      </c>
      <c r="I2969" s="223" t="s">
        <v>351</v>
      </c>
      <c r="J2969" s="222" t="s">
        <v>56</v>
      </c>
    </row>
    <row r="2970" spans="1:10" ht="14.25" customHeight="1" x14ac:dyDescent="0.3">
      <c r="A2970" s="220" t="s">
        <v>342</v>
      </c>
      <c r="B2970" s="216" t="s">
        <v>341</v>
      </c>
      <c r="C2970" s="216" t="s">
        <v>445</v>
      </c>
      <c r="D2970" s="219" t="s">
        <v>370</v>
      </c>
      <c r="E2970" s="218"/>
      <c r="F2970" s="217"/>
      <c r="G2970" s="216" t="s">
        <v>338</v>
      </c>
      <c r="H2970" s="215">
        <v>0.10199999999999999</v>
      </c>
      <c r="I2970" s="214">
        <v>27.26</v>
      </c>
      <c r="J2970" s="213">
        <v>2.78</v>
      </c>
    </row>
    <row r="2971" spans="1:10" ht="14.25" customHeight="1" x14ac:dyDescent="0.3">
      <c r="A2971" s="220" t="s">
        <v>342</v>
      </c>
      <c r="B2971" s="216" t="s">
        <v>341</v>
      </c>
      <c r="C2971" s="216" t="s">
        <v>340</v>
      </c>
      <c r="D2971" s="219" t="s">
        <v>339</v>
      </c>
      <c r="E2971" s="218"/>
      <c r="F2971" s="217"/>
      <c r="G2971" s="216" t="s">
        <v>338</v>
      </c>
      <c r="H2971" s="215">
        <v>0.15310000000000001</v>
      </c>
      <c r="I2971" s="214">
        <v>21.79</v>
      </c>
      <c r="J2971" s="213">
        <v>3.34</v>
      </c>
    </row>
    <row r="2972" spans="1:10" ht="22.8" customHeight="1" x14ac:dyDescent="0.3">
      <c r="A2972" s="220" t="s">
        <v>342</v>
      </c>
      <c r="B2972" s="216" t="s">
        <v>341</v>
      </c>
      <c r="C2972" s="216" t="s">
        <v>444</v>
      </c>
      <c r="D2972" s="219" t="s">
        <v>443</v>
      </c>
      <c r="E2972" s="218"/>
      <c r="F2972" s="217"/>
      <c r="G2972" s="216" t="s">
        <v>442</v>
      </c>
      <c r="H2972" s="215">
        <v>3.5999999999999999E-3</v>
      </c>
      <c r="I2972" s="214">
        <v>35.86</v>
      </c>
      <c r="J2972" s="213">
        <v>0.13</v>
      </c>
    </row>
    <row r="2973" spans="1:10" ht="22.8" customHeight="1" x14ac:dyDescent="0.3">
      <c r="A2973" s="220" t="s">
        <v>342</v>
      </c>
      <c r="B2973" s="216" t="s">
        <v>341</v>
      </c>
      <c r="C2973" s="216" t="s">
        <v>441</v>
      </c>
      <c r="D2973" s="219" t="s">
        <v>440</v>
      </c>
      <c r="E2973" s="218"/>
      <c r="F2973" s="217"/>
      <c r="G2973" s="216" t="s">
        <v>439</v>
      </c>
      <c r="H2973" s="215">
        <v>3.5999999999999999E-3</v>
      </c>
      <c r="I2973" s="214">
        <v>28.9</v>
      </c>
      <c r="J2973" s="213">
        <v>0.1</v>
      </c>
    </row>
    <row r="2974" spans="1:10" ht="14.25" customHeight="1" x14ac:dyDescent="0.3">
      <c r="A2974" s="212" t="s">
        <v>337</v>
      </c>
      <c r="B2974" s="211"/>
      <c r="C2974" s="211"/>
      <c r="D2974" s="211"/>
      <c r="E2974" s="210"/>
      <c r="F2974" s="209">
        <v>1.98</v>
      </c>
      <c r="G2974" s="212" t="s">
        <v>336</v>
      </c>
      <c r="H2974" s="211"/>
      <c r="I2974" s="210"/>
      <c r="J2974" s="209">
        <v>6.35</v>
      </c>
    </row>
    <row r="2975" spans="1:10" ht="14.25" customHeight="1" x14ac:dyDescent="0.3">
      <c r="A2975" s="212" t="s">
        <v>335</v>
      </c>
      <c r="B2975" s="211"/>
      <c r="C2975" s="211"/>
      <c r="D2975" s="211"/>
      <c r="E2975" s="210"/>
      <c r="F2975" s="209">
        <v>2.19</v>
      </c>
      <c r="G2975" s="212" t="s">
        <v>334</v>
      </c>
      <c r="H2975" s="211"/>
      <c r="I2975" s="210"/>
      <c r="J2975" s="209">
        <v>1.43</v>
      </c>
    </row>
    <row r="2976" spans="1:10" ht="14.25" customHeight="1" x14ac:dyDescent="0.3">
      <c r="A2976" s="212" t="s">
        <v>333</v>
      </c>
      <c r="B2976" s="211"/>
      <c r="C2976" s="211"/>
      <c r="D2976" s="211"/>
      <c r="E2976" s="210"/>
      <c r="F2976" s="209">
        <v>6.32</v>
      </c>
      <c r="G2976" s="212" t="s">
        <v>332</v>
      </c>
      <c r="H2976" s="211"/>
      <c r="I2976" s="210"/>
      <c r="J2976" s="209">
        <v>7.78</v>
      </c>
    </row>
    <row r="2977" spans="1:10" ht="22.8" customHeight="1" x14ac:dyDescent="0.3">
      <c r="A2977" s="232" t="s">
        <v>342</v>
      </c>
      <c r="B2977" s="228" t="s">
        <v>341</v>
      </c>
      <c r="C2977" s="228" t="s">
        <v>441</v>
      </c>
      <c r="D2977" s="231" t="s">
        <v>440</v>
      </c>
      <c r="E2977" s="230"/>
      <c r="F2977" s="230"/>
      <c r="G2977" s="230"/>
      <c r="H2977" s="230"/>
      <c r="I2977" s="229"/>
      <c r="J2977" s="228" t="s">
        <v>439</v>
      </c>
    </row>
    <row r="2978" spans="1:10" ht="14.25" customHeight="1" x14ac:dyDescent="0.3">
      <c r="A2978" s="224" t="s">
        <v>54</v>
      </c>
      <c r="B2978" s="224" t="s">
        <v>55</v>
      </c>
      <c r="C2978" s="224" t="s">
        <v>9</v>
      </c>
      <c r="D2978" s="227" t="s">
        <v>10</v>
      </c>
      <c r="E2978" s="226"/>
      <c r="F2978" s="225"/>
      <c r="G2978" s="224" t="s">
        <v>353</v>
      </c>
      <c r="H2978" s="224" t="s">
        <v>352</v>
      </c>
      <c r="I2978" s="223" t="s">
        <v>351</v>
      </c>
      <c r="J2978" s="222" t="s">
        <v>56</v>
      </c>
    </row>
    <row r="2979" spans="1:10" ht="14.25" customHeight="1" x14ac:dyDescent="0.3">
      <c r="A2979" s="220" t="s">
        <v>342</v>
      </c>
      <c r="B2979" s="216" t="s">
        <v>341</v>
      </c>
      <c r="C2979" s="216" t="s">
        <v>517</v>
      </c>
      <c r="D2979" s="219" t="s">
        <v>516</v>
      </c>
      <c r="E2979" s="218"/>
      <c r="F2979" s="217"/>
      <c r="G2979" s="216" t="s">
        <v>338</v>
      </c>
      <c r="H2979" s="215">
        <v>1</v>
      </c>
      <c r="I2979" s="214">
        <v>27.95</v>
      </c>
      <c r="J2979" s="213">
        <v>27.95</v>
      </c>
    </row>
    <row r="2980" spans="1:10" ht="22.8" customHeight="1" x14ac:dyDescent="0.3">
      <c r="A2980" s="220" t="s">
        <v>342</v>
      </c>
      <c r="B2980" s="216" t="s">
        <v>341</v>
      </c>
      <c r="C2980" s="216" t="s">
        <v>515</v>
      </c>
      <c r="D2980" s="219" t="s">
        <v>514</v>
      </c>
      <c r="E2980" s="218"/>
      <c r="F2980" s="217"/>
      <c r="G2980" s="216" t="s">
        <v>338</v>
      </c>
      <c r="H2980" s="215">
        <v>1</v>
      </c>
      <c r="I2980" s="214">
        <v>0.75</v>
      </c>
      <c r="J2980" s="213">
        <v>0.75</v>
      </c>
    </row>
    <row r="2981" spans="1:10" ht="22.8" customHeight="1" x14ac:dyDescent="0.3">
      <c r="A2981" s="220" t="s">
        <v>342</v>
      </c>
      <c r="B2981" s="216" t="s">
        <v>341</v>
      </c>
      <c r="C2981" s="216" t="s">
        <v>513</v>
      </c>
      <c r="D2981" s="219" t="s">
        <v>512</v>
      </c>
      <c r="E2981" s="218"/>
      <c r="F2981" s="217"/>
      <c r="G2981" s="216" t="s">
        <v>338</v>
      </c>
      <c r="H2981" s="215">
        <v>1</v>
      </c>
      <c r="I2981" s="214">
        <v>0.2</v>
      </c>
      <c r="J2981" s="213">
        <v>0.2</v>
      </c>
    </row>
    <row r="2982" spans="1:10" ht="14.25" customHeight="1" x14ac:dyDescent="0.3">
      <c r="A2982" s="212" t="s">
        <v>337</v>
      </c>
      <c r="B2982" s="211"/>
      <c r="C2982" s="211"/>
      <c r="D2982" s="211"/>
      <c r="E2982" s="210"/>
      <c r="F2982" s="209">
        <v>9.9</v>
      </c>
      <c r="G2982" s="212" t="s">
        <v>336</v>
      </c>
      <c r="H2982" s="211"/>
      <c r="I2982" s="210"/>
      <c r="J2982" s="209">
        <v>28.9</v>
      </c>
    </row>
    <row r="2983" spans="1:10" ht="14.25" customHeight="1" x14ac:dyDescent="0.3">
      <c r="A2983" s="212" t="s">
        <v>335</v>
      </c>
      <c r="B2983" s="211"/>
      <c r="C2983" s="211"/>
      <c r="D2983" s="211"/>
      <c r="E2983" s="210"/>
      <c r="F2983" s="209">
        <v>11.05</v>
      </c>
      <c r="G2983" s="212" t="s">
        <v>334</v>
      </c>
      <c r="H2983" s="211"/>
      <c r="I2983" s="210"/>
      <c r="J2983" s="209">
        <v>6.49</v>
      </c>
    </row>
    <row r="2984" spans="1:10" ht="14.25" customHeight="1" x14ac:dyDescent="0.3">
      <c r="A2984" s="212" t="s">
        <v>333</v>
      </c>
      <c r="B2984" s="211"/>
      <c r="C2984" s="211"/>
      <c r="D2984" s="211"/>
      <c r="E2984" s="210"/>
      <c r="F2984" s="209">
        <v>27.95</v>
      </c>
      <c r="G2984" s="212" t="s">
        <v>332</v>
      </c>
      <c r="H2984" s="211"/>
      <c r="I2984" s="210"/>
      <c r="J2984" s="209">
        <v>35.39</v>
      </c>
    </row>
    <row r="2985" spans="1:10" ht="14.25" customHeight="1" x14ac:dyDescent="0.3">
      <c r="A2985" s="232" t="s">
        <v>342</v>
      </c>
      <c r="B2985" s="228" t="s">
        <v>357</v>
      </c>
      <c r="C2985" s="228" t="s">
        <v>511</v>
      </c>
      <c r="D2985" s="231" t="s">
        <v>510</v>
      </c>
      <c r="E2985" s="230"/>
      <c r="F2985" s="230"/>
      <c r="G2985" s="230"/>
      <c r="H2985" s="230"/>
      <c r="I2985" s="229"/>
      <c r="J2985" s="228" t="s">
        <v>218</v>
      </c>
    </row>
    <row r="2986" spans="1:10" ht="14.25" customHeight="1" x14ac:dyDescent="0.3">
      <c r="A2986" s="224" t="s">
        <v>54</v>
      </c>
      <c r="B2986" s="224" t="s">
        <v>55</v>
      </c>
      <c r="C2986" s="224" t="s">
        <v>9</v>
      </c>
      <c r="D2986" s="227" t="s">
        <v>10</v>
      </c>
      <c r="E2986" s="226"/>
      <c r="F2986" s="225"/>
      <c r="G2986" s="224" t="s">
        <v>353</v>
      </c>
      <c r="H2986" s="224" t="s">
        <v>352</v>
      </c>
      <c r="I2986" s="223" t="s">
        <v>351</v>
      </c>
      <c r="J2986" s="222" t="s">
        <v>56</v>
      </c>
    </row>
    <row r="2987" spans="1:10" ht="14.25" customHeight="1" x14ac:dyDescent="0.3">
      <c r="A2987" s="216" t="s">
        <v>346</v>
      </c>
      <c r="B2987" s="216" t="s">
        <v>357</v>
      </c>
      <c r="C2987" s="216" t="s">
        <v>509</v>
      </c>
      <c r="D2987" s="219" t="s">
        <v>508</v>
      </c>
      <c r="E2987" s="218"/>
      <c r="F2987" s="217"/>
      <c r="G2987" s="216" t="s">
        <v>218</v>
      </c>
      <c r="H2987" s="215">
        <v>1</v>
      </c>
      <c r="I2987" s="214">
        <v>157.66999999999999</v>
      </c>
      <c r="J2987" s="213">
        <v>157.66999999999999</v>
      </c>
    </row>
    <row r="2988" spans="1:10" ht="14.25" customHeight="1" x14ac:dyDescent="0.3">
      <c r="A2988" s="220" t="s">
        <v>342</v>
      </c>
      <c r="B2988" s="216" t="s">
        <v>357</v>
      </c>
      <c r="C2988" s="216" t="s">
        <v>497</v>
      </c>
      <c r="D2988" s="219" t="s">
        <v>496</v>
      </c>
      <c r="E2988" s="218"/>
      <c r="F2988" s="217"/>
      <c r="G2988" s="216" t="s">
        <v>217</v>
      </c>
      <c r="H2988" s="215">
        <v>0.05</v>
      </c>
      <c r="I2988" s="214">
        <v>470.6</v>
      </c>
      <c r="J2988" s="213">
        <v>23.53</v>
      </c>
    </row>
    <row r="2989" spans="1:10" ht="14.25" customHeight="1" x14ac:dyDescent="0.3">
      <c r="A2989" s="220" t="s">
        <v>342</v>
      </c>
      <c r="B2989" s="216" t="s">
        <v>357</v>
      </c>
      <c r="C2989" s="216" t="s">
        <v>375</v>
      </c>
      <c r="D2989" s="219" t="s">
        <v>374</v>
      </c>
      <c r="E2989" s="218"/>
      <c r="F2989" s="217"/>
      <c r="G2989" s="216" t="s">
        <v>338</v>
      </c>
      <c r="H2989" s="215">
        <v>3</v>
      </c>
      <c r="I2989" s="214">
        <v>21.79</v>
      </c>
      <c r="J2989" s="213">
        <v>65.37</v>
      </c>
    </row>
    <row r="2990" spans="1:10" ht="13.2" customHeight="1" x14ac:dyDescent="0.3"/>
    <row r="2991" spans="1:10" ht="11.25" customHeight="1" x14ac:dyDescent="0.3">
      <c r="A2991" s="208" t="s">
        <v>331</v>
      </c>
      <c r="B2991" s="208"/>
      <c r="C2991" s="208"/>
      <c r="D2991" s="208"/>
      <c r="E2991" s="208"/>
      <c r="F2991" s="208"/>
      <c r="G2991" s="208"/>
      <c r="H2991" s="208"/>
      <c r="I2991" s="208"/>
      <c r="J2991" s="208"/>
    </row>
    <row r="2992" spans="1:10" ht="11.25" customHeight="1" x14ac:dyDescent="0.3">
      <c r="A2992" s="208" t="s">
        <v>330</v>
      </c>
      <c r="B2992" s="208"/>
      <c r="C2992" s="208"/>
      <c r="D2992" s="208"/>
      <c r="E2992" s="208"/>
      <c r="F2992" s="208"/>
      <c r="G2992" s="208"/>
      <c r="H2992" s="208"/>
      <c r="I2992" s="208"/>
      <c r="J2992" s="208"/>
    </row>
    <row r="2993" spans="1:10" ht="11.25" customHeight="1" x14ac:dyDescent="0.3">
      <c r="A2993" s="208" t="s">
        <v>329</v>
      </c>
      <c r="B2993" s="208"/>
      <c r="C2993" s="208"/>
      <c r="D2993" s="208"/>
      <c r="E2993" s="208"/>
      <c r="F2993" s="208"/>
      <c r="G2993" s="208"/>
      <c r="H2993" s="208"/>
      <c r="I2993" s="208"/>
      <c r="J2993" s="208"/>
    </row>
    <row r="2994" spans="1:10" ht="70.95" customHeight="1" x14ac:dyDescent="0.3"/>
    <row r="2995" spans="1:10" ht="14.25" customHeight="1" x14ac:dyDescent="0.3">
      <c r="A2995" s="256" t="s">
        <v>395</v>
      </c>
      <c r="B2995" s="255"/>
      <c r="C2995" s="255"/>
      <c r="D2995" s="255"/>
      <c r="E2995" s="255"/>
      <c r="F2995" s="255"/>
      <c r="G2995" s="255"/>
      <c r="H2995" s="255"/>
      <c r="I2995" s="255"/>
      <c r="J2995" s="254"/>
    </row>
    <row r="2996" spans="1:10" ht="14.25" customHeight="1" x14ac:dyDescent="0.3">
      <c r="A2996" s="253" t="s">
        <v>394</v>
      </c>
      <c r="B2996" s="251" t="s">
        <v>57</v>
      </c>
      <c r="C2996" s="250"/>
      <c r="D2996" s="250"/>
      <c r="E2996" s="250"/>
      <c r="F2996" s="250"/>
      <c r="G2996" s="250"/>
      <c r="H2996" s="249"/>
      <c r="I2996" s="233" t="s">
        <v>393</v>
      </c>
      <c r="J2996" s="216" t="s">
        <v>507</v>
      </c>
    </row>
    <row r="2997" spans="1:10" ht="14.25" customHeight="1" x14ac:dyDescent="0.3">
      <c r="A2997" s="253" t="s">
        <v>61</v>
      </c>
      <c r="B2997" s="251" t="s">
        <v>65</v>
      </c>
      <c r="C2997" s="250"/>
      <c r="D2997" s="250"/>
      <c r="E2997" s="250"/>
      <c r="F2997" s="250"/>
      <c r="G2997" s="250"/>
      <c r="H2997" s="249"/>
      <c r="I2997" s="233" t="s">
        <v>391</v>
      </c>
      <c r="J2997" s="216" t="s">
        <v>390</v>
      </c>
    </row>
    <row r="2998" spans="1:10" ht="14.25" customHeight="1" x14ac:dyDescent="0.3">
      <c r="A2998" s="252" t="s">
        <v>389</v>
      </c>
      <c r="B2998" s="251" t="s">
        <v>209</v>
      </c>
      <c r="C2998" s="250"/>
      <c r="D2998" s="250"/>
      <c r="E2998" s="250"/>
      <c r="F2998" s="250"/>
      <c r="G2998" s="250"/>
      <c r="H2998" s="249"/>
      <c r="I2998" s="240" t="s">
        <v>388</v>
      </c>
      <c r="J2998" s="239"/>
    </row>
    <row r="2999" spans="1:10" ht="14.25" customHeight="1" x14ac:dyDescent="0.3">
      <c r="A2999" s="248" t="s">
        <v>387</v>
      </c>
      <c r="B2999" s="247" t="s">
        <v>386</v>
      </c>
      <c r="C2999" s="246"/>
      <c r="D2999" s="246"/>
      <c r="E2999" s="246"/>
      <c r="F2999" s="246"/>
      <c r="G2999" s="246"/>
      <c r="H2999" s="245"/>
      <c r="I2999" s="233" t="s">
        <v>385</v>
      </c>
      <c r="J2999" s="216" t="s">
        <v>384</v>
      </c>
    </row>
    <row r="3000" spans="1:10" ht="14.25" customHeight="1" x14ac:dyDescent="0.3">
      <c r="A3000" s="238"/>
      <c r="B3000" s="243"/>
      <c r="C3000" s="242"/>
      <c r="D3000" s="242"/>
      <c r="E3000" s="242"/>
      <c r="F3000" s="242"/>
      <c r="G3000" s="242"/>
      <c r="H3000" s="241"/>
      <c r="I3000" s="244" t="s">
        <v>383</v>
      </c>
      <c r="J3000" s="216" t="s">
        <v>382</v>
      </c>
    </row>
    <row r="3001" spans="1:10" ht="14.25" customHeight="1" x14ac:dyDescent="0.3">
      <c r="A3001" s="238"/>
      <c r="B3001" s="243"/>
      <c r="C3001" s="242"/>
      <c r="D3001" s="242"/>
      <c r="E3001" s="242"/>
      <c r="F3001" s="242"/>
      <c r="G3001" s="242"/>
      <c r="H3001" s="241"/>
      <c r="I3001" s="240" t="s">
        <v>7</v>
      </c>
      <c r="J3001" s="239"/>
    </row>
    <row r="3002" spans="1:10" ht="14.25" customHeight="1" x14ac:dyDescent="0.3">
      <c r="A3002" s="238"/>
      <c r="B3002" s="237"/>
      <c r="C3002" s="236"/>
      <c r="D3002" s="236"/>
      <c r="E3002" s="236"/>
      <c r="F3002" s="236"/>
      <c r="G3002" s="236"/>
      <c r="H3002" s="235"/>
      <c r="I3002" s="233" t="s">
        <v>381</v>
      </c>
      <c r="J3002" s="216" t="s">
        <v>380</v>
      </c>
    </row>
    <row r="3003" spans="1:10" ht="14.25" customHeight="1" x14ac:dyDescent="0.3">
      <c r="A3003" s="234"/>
      <c r="B3003" s="219" t="s">
        <v>378</v>
      </c>
      <c r="C3003" s="218"/>
      <c r="D3003" s="217"/>
      <c r="E3003" s="219" t="s">
        <v>320</v>
      </c>
      <c r="F3003" s="218"/>
      <c r="G3003" s="218"/>
      <c r="H3003" s="217"/>
      <c r="I3003" s="233" t="s">
        <v>379</v>
      </c>
      <c r="J3003" s="216" t="s">
        <v>378</v>
      </c>
    </row>
    <row r="3004" spans="1:10" ht="14.25" customHeight="1" x14ac:dyDescent="0.3">
      <c r="A3004" s="233" t="s">
        <v>377</v>
      </c>
      <c r="B3004" s="219" t="s">
        <v>376</v>
      </c>
      <c r="C3004" s="218"/>
      <c r="D3004" s="218"/>
      <c r="E3004" s="218"/>
      <c r="F3004" s="218"/>
      <c r="G3004" s="218"/>
      <c r="H3004" s="218"/>
      <c r="I3004" s="218"/>
      <c r="J3004" s="217"/>
    </row>
    <row r="3005" spans="1:10" ht="14.25" customHeight="1" x14ac:dyDescent="0.3">
      <c r="A3005" s="220" t="s">
        <v>342</v>
      </c>
      <c r="B3005" s="216" t="s">
        <v>357</v>
      </c>
      <c r="C3005" s="216" t="s">
        <v>371</v>
      </c>
      <c r="D3005" s="219" t="s">
        <v>370</v>
      </c>
      <c r="E3005" s="218"/>
      <c r="F3005" s="217"/>
      <c r="G3005" s="216" t="s">
        <v>338</v>
      </c>
      <c r="H3005" s="215">
        <v>3</v>
      </c>
      <c r="I3005" s="214">
        <v>27.22</v>
      </c>
      <c r="J3005" s="213">
        <v>81.66</v>
      </c>
    </row>
    <row r="3006" spans="1:10" ht="14.25" customHeight="1" x14ac:dyDescent="0.3">
      <c r="A3006" s="212" t="s">
        <v>337</v>
      </c>
      <c r="B3006" s="211"/>
      <c r="C3006" s="211"/>
      <c r="D3006" s="211"/>
      <c r="E3006" s="210"/>
      <c r="F3006" s="209">
        <v>48.21</v>
      </c>
      <c r="G3006" s="212" t="s">
        <v>336</v>
      </c>
      <c r="H3006" s="211"/>
      <c r="I3006" s="210"/>
      <c r="J3006" s="209">
        <v>328.23</v>
      </c>
    </row>
    <row r="3007" spans="1:10" ht="14.25" customHeight="1" x14ac:dyDescent="0.3">
      <c r="A3007" s="212" t="s">
        <v>335</v>
      </c>
      <c r="B3007" s="211"/>
      <c r="C3007" s="211"/>
      <c r="D3007" s="211"/>
      <c r="E3007" s="210"/>
      <c r="F3007" s="209">
        <v>53.79</v>
      </c>
      <c r="G3007" s="212" t="s">
        <v>334</v>
      </c>
      <c r="H3007" s="211"/>
      <c r="I3007" s="210"/>
      <c r="J3007" s="209">
        <v>73.75</v>
      </c>
    </row>
    <row r="3008" spans="1:10" ht="14.25" customHeight="1" x14ac:dyDescent="0.3">
      <c r="A3008" s="212" t="s">
        <v>333</v>
      </c>
      <c r="B3008" s="211"/>
      <c r="C3008" s="211"/>
      <c r="D3008" s="211"/>
      <c r="E3008" s="210"/>
      <c r="F3008" s="209">
        <v>153.88</v>
      </c>
      <c r="G3008" s="212" t="s">
        <v>332</v>
      </c>
      <c r="H3008" s="211"/>
      <c r="I3008" s="210"/>
      <c r="J3008" s="209">
        <v>401.98</v>
      </c>
    </row>
    <row r="3009" spans="1:10" ht="14.25" customHeight="1" x14ac:dyDescent="0.3">
      <c r="A3009" s="232" t="s">
        <v>342</v>
      </c>
      <c r="B3009" s="228" t="s">
        <v>357</v>
      </c>
      <c r="C3009" s="228" t="s">
        <v>375</v>
      </c>
      <c r="D3009" s="231" t="s">
        <v>374</v>
      </c>
      <c r="E3009" s="230"/>
      <c r="F3009" s="230"/>
      <c r="G3009" s="230"/>
      <c r="H3009" s="230"/>
      <c r="I3009" s="229"/>
      <c r="J3009" s="228" t="s">
        <v>338</v>
      </c>
    </row>
    <row r="3010" spans="1:10" ht="14.25" customHeight="1" x14ac:dyDescent="0.3">
      <c r="A3010" s="224" t="s">
        <v>54</v>
      </c>
      <c r="B3010" s="224" t="s">
        <v>55</v>
      </c>
      <c r="C3010" s="224" t="s">
        <v>9</v>
      </c>
      <c r="D3010" s="227" t="s">
        <v>10</v>
      </c>
      <c r="E3010" s="226"/>
      <c r="F3010" s="225"/>
      <c r="G3010" s="224" t="s">
        <v>353</v>
      </c>
      <c r="H3010" s="224" t="s">
        <v>352</v>
      </c>
      <c r="I3010" s="223" t="s">
        <v>351</v>
      </c>
      <c r="J3010" s="222" t="s">
        <v>56</v>
      </c>
    </row>
    <row r="3011" spans="1:10" ht="14.25" customHeight="1" x14ac:dyDescent="0.3">
      <c r="A3011" s="216" t="s">
        <v>412</v>
      </c>
      <c r="B3011" s="216" t="s">
        <v>357</v>
      </c>
      <c r="C3011" s="216" t="s">
        <v>504</v>
      </c>
      <c r="D3011" s="219" t="s">
        <v>503</v>
      </c>
      <c r="E3011" s="218"/>
      <c r="F3011" s="217"/>
      <c r="G3011" s="216" t="s">
        <v>338</v>
      </c>
      <c r="H3011" s="215">
        <v>1</v>
      </c>
      <c r="I3011" s="214">
        <v>13.67</v>
      </c>
      <c r="J3011" s="213">
        <v>13.67</v>
      </c>
    </row>
    <row r="3012" spans="1:10" ht="22.8" customHeight="1" x14ac:dyDescent="0.3">
      <c r="A3012" s="220" t="s">
        <v>342</v>
      </c>
      <c r="B3012" s="216" t="s">
        <v>357</v>
      </c>
      <c r="C3012" s="216" t="s">
        <v>506</v>
      </c>
      <c r="D3012" s="219" t="s">
        <v>505</v>
      </c>
      <c r="E3012" s="218"/>
      <c r="F3012" s="217"/>
      <c r="G3012" s="216" t="s">
        <v>338</v>
      </c>
      <c r="H3012" s="215">
        <v>1</v>
      </c>
      <c r="I3012" s="214">
        <v>0.21</v>
      </c>
      <c r="J3012" s="213">
        <v>0.21</v>
      </c>
    </row>
    <row r="3013" spans="1:10" ht="14.25" customHeight="1" x14ac:dyDescent="0.3">
      <c r="A3013" s="220" t="s">
        <v>342</v>
      </c>
      <c r="B3013" s="216" t="s">
        <v>357</v>
      </c>
      <c r="C3013" s="216" t="s">
        <v>502</v>
      </c>
      <c r="D3013" s="219" t="s">
        <v>427</v>
      </c>
      <c r="E3013" s="218"/>
      <c r="F3013" s="217"/>
      <c r="G3013" s="216" t="s">
        <v>338</v>
      </c>
      <c r="H3013" s="215">
        <v>1</v>
      </c>
      <c r="I3013" s="214">
        <v>7.91</v>
      </c>
      <c r="J3013" s="213">
        <v>7.91</v>
      </c>
    </row>
    <row r="3014" spans="1:10" ht="14.25" customHeight="1" x14ac:dyDescent="0.3">
      <c r="A3014" s="212" t="s">
        <v>337</v>
      </c>
      <c r="B3014" s="211"/>
      <c r="C3014" s="211"/>
      <c r="D3014" s="211"/>
      <c r="E3014" s="210"/>
      <c r="F3014" s="209">
        <v>6.46</v>
      </c>
      <c r="G3014" s="212" t="s">
        <v>336</v>
      </c>
      <c r="H3014" s="211"/>
      <c r="I3014" s="210"/>
      <c r="J3014" s="209">
        <v>21.79</v>
      </c>
    </row>
    <row r="3015" spans="1:10" ht="14.25" customHeight="1" x14ac:dyDescent="0.3">
      <c r="A3015" s="212" t="s">
        <v>335</v>
      </c>
      <c r="B3015" s="211"/>
      <c r="C3015" s="211"/>
      <c r="D3015" s="211"/>
      <c r="E3015" s="210"/>
      <c r="F3015" s="209">
        <v>7.21</v>
      </c>
      <c r="G3015" s="212" t="s">
        <v>334</v>
      </c>
      <c r="H3015" s="211"/>
      <c r="I3015" s="210"/>
      <c r="J3015" s="209">
        <v>4.9000000000000004</v>
      </c>
    </row>
    <row r="3016" spans="1:10" ht="14.25" customHeight="1" x14ac:dyDescent="0.3">
      <c r="A3016" s="212" t="s">
        <v>333</v>
      </c>
      <c r="B3016" s="211"/>
      <c r="C3016" s="211"/>
      <c r="D3016" s="211"/>
      <c r="E3016" s="210"/>
      <c r="F3016" s="209">
        <v>21.79</v>
      </c>
      <c r="G3016" s="212" t="s">
        <v>332</v>
      </c>
      <c r="H3016" s="211"/>
      <c r="I3016" s="210"/>
      <c r="J3016" s="209">
        <v>26.69</v>
      </c>
    </row>
    <row r="3017" spans="1:10" ht="22.8" customHeight="1" x14ac:dyDescent="0.3">
      <c r="A3017" s="232" t="s">
        <v>342</v>
      </c>
      <c r="B3017" s="228" t="s">
        <v>357</v>
      </c>
      <c r="C3017" s="228" t="s">
        <v>506</v>
      </c>
      <c r="D3017" s="231" t="s">
        <v>505</v>
      </c>
      <c r="E3017" s="230"/>
      <c r="F3017" s="230"/>
      <c r="G3017" s="230"/>
      <c r="H3017" s="230"/>
      <c r="I3017" s="229"/>
      <c r="J3017" s="228" t="s">
        <v>338</v>
      </c>
    </row>
    <row r="3018" spans="1:10" ht="14.25" customHeight="1" x14ac:dyDescent="0.3">
      <c r="A3018" s="224" t="s">
        <v>54</v>
      </c>
      <c r="B3018" s="224" t="s">
        <v>55</v>
      </c>
      <c r="C3018" s="224" t="s">
        <v>9</v>
      </c>
      <c r="D3018" s="227" t="s">
        <v>10</v>
      </c>
      <c r="E3018" s="226"/>
      <c r="F3018" s="225"/>
      <c r="G3018" s="224" t="s">
        <v>353</v>
      </c>
      <c r="H3018" s="224" t="s">
        <v>352</v>
      </c>
      <c r="I3018" s="223" t="s">
        <v>351</v>
      </c>
      <c r="J3018" s="222" t="s">
        <v>56</v>
      </c>
    </row>
    <row r="3019" spans="1:10" ht="14.25" customHeight="1" x14ac:dyDescent="0.3">
      <c r="A3019" s="216" t="s">
        <v>412</v>
      </c>
      <c r="B3019" s="216" t="s">
        <v>357</v>
      </c>
      <c r="C3019" s="216" t="s">
        <v>504</v>
      </c>
      <c r="D3019" s="219" t="s">
        <v>503</v>
      </c>
      <c r="E3019" s="218"/>
      <c r="F3019" s="217"/>
      <c r="G3019" s="216" t="s">
        <v>338</v>
      </c>
      <c r="H3019" s="215">
        <v>1.55E-2</v>
      </c>
      <c r="I3019" s="214">
        <v>13.67</v>
      </c>
      <c r="J3019" s="213">
        <v>0.21</v>
      </c>
    </row>
    <row r="3020" spans="1:10" ht="14.25" customHeight="1" x14ac:dyDescent="0.3">
      <c r="A3020" s="212" t="s">
        <v>337</v>
      </c>
      <c r="B3020" s="211"/>
      <c r="C3020" s="211"/>
      <c r="D3020" s="211"/>
      <c r="E3020" s="210"/>
      <c r="F3020" s="209">
        <v>0.1</v>
      </c>
      <c r="G3020" s="212" t="s">
        <v>336</v>
      </c>
      <c r="H3020" s="211"/>
      <c r="I3020" s="210"/>
      <c r="J3020" s="209">
        <v>0.21</v>
      </c>
    </row>
    <row r="3021" spans="1:10" ht="14.25" customHeight="1" x14ac:dyDescent="0.3">
      <c r="A3021" s="212" t="s">
        <v>335</v>
      </c>
      <c r="B3021" s="211"/>
      <c r="C3021" s="211"/>
      <c r="D3021" s="211"/>
      <c r="E3021" s="210"/>
      <c r="F3021" s="209">
        <v>0.11</v>
      </c>
      <c r="G3021" s="212" t="s">
        <v>334</v>
      </c>
      <c r="H3021" s="211"/>
      <c r="I3021" s="210"/>
      <c r="J3021" s="209">
        <v>0.05</v>
      </c>
    </row>
    <row r="3022" spans="1:10" ht="14.25" customHeight="1" x14ac:dyDescent="0.3">
      <c r="A3022" s="212" t="s">
        <v>333</v>
      </c>
      <c r="B3022" s="211"/>
      <c r="C3022" s="211"/>
      <c r="D3022" s="211"/>
      <c r="E3022" s="210"/>
      <c r="F3022" s="209">
        <v>0.21</v>
      </c>
      <c r="G3022" s="212" t="s">
        <v>332</v>
      </c>
      <c r="H3022" s="211"/>
      <c r="I3022" s="210"/>
      <c r="J3022" s="209">
        <v>0.26</v>
      </c>
    </row>
    <row r="3023" spans="1:10" ht="14.25" customHeight="1" x14ac:dyDescent="0.3">
      <c r="A3023" s="232" t="s">
        <v>342</v>
      </c>
      <c r="B3023" s="228" t="s">
        <v>357</v>
      </c>
      <c r="C3023" s="228" t="s">
        <v>502</v>
      </c>
      <c r="D3023" s="231" t="s">
        <v>427</v>
      </c>
      <c r="E3023" s="230"/>
      <c r="F3023" s="230"/>
      <c r="G3023" s="230"/>
      <c r="H3023" s="230"/>
      <c r="I3023" s="229"/>
      <c r="J3023" s="228" t="s">
        <v>338</v>
      </c>
    </row>
    <row r="3024" spans="1:10" ht="14.25" customHeight="1" x14ac:dyDescent="0.3">
      <c r="A3024" s="224" t="s">
        <v>54</v>
      </c>
      <c r="B3024" s="224" t="s">
        <v>55</v>
      </c>
      <c r="C3024" s="224" t="s">
        <v>9</v>
      </c>
      <c r="D3024" s="227" t="s">
        <v>10</v>
      </c>
      <c r="E3024" s="226"/>
      <c r="F3024" s="225"/>
      <c r="G3024" s="224" t="s">
        <v>353</v>
      </c>
      <c r="H3024" s="224" t="s">
        <v>352</v>
      </c>
      <c r="I3024" s="223" t="s">
        <v>351</v>
      </c>
      <c r="J3024" s="222" t="s">
        <v>56</v>
      </c>
    </row>
    <row r="3025" spans="1:10" ht="22.8" customHeight="1" x14ac:dyDescent="0.3">
      <c r="A3025" s="216" t="s">
        <v>346</v>
      </c>
      <c r="B3025" s="216" t="s">
        <v>357</v>
      </c>
      <c r="C3025" s="216" t="s">
        <v>426</v>
      </c>
      <c r="D3025" s="219" t="s">
        <v>425</v>
      </c>
      <c r="E3025" s="218"/>
      <c r="F3025" s="217"/>
      <c r="G3025" s="216" t="s">
        <v>338</v>
      </c>
      <c r="H3025" s="215">
        <v>1</v>
      </c>
      <c r="I3025" s="214">
        <v>3.47</v>
      </c>
      <c r="J3025" s="213">
        <v>3.47</v>
      </c>
    </row>
    <row r="3026" spans="1:10" ht="22.8" customHeight="1" x14ac:dyDescent="0.3">
      <c r="A3026" s="216" t="s">
        <v>346</v>
      </c>
      <c r="B3026" s="216" t="s">
        <v>357</v>
      </c>
      <c r="C3026" s="216" t="s">
        <v>424</v>
      </c>
      <c r="D3026" s="219" t="s">
        <v>423</v>
      </c>
      <c r="E3026" s="218"/>
      <c r="F3026" s="217"/>
      <c r="G3026" s="216" t="s">
        <v>338</v>
      </c>
      <c r="H3026" s="215">
        <v>1</v>
      </c>
      <c r="I3026" s="214">
        <v>1</v>
      </c>
      <c r="J3026" s="213">
        <v>1</v>
      </c>
    </row>
    <row r="3027" spans="1:10" ht="14.25" customHeight="1" x14ac:dyDescent="0.3">
      <c r="A3027" s="216" t="s">
        <v>346</v>
      </c>
      <c r="B3027" s="216" t="s">
        <v>357</v>
      </c>
      <c r="C3027" s="216" t="s">
        <v>422</v>
      </c>
      <c r="D3027" s="219" t="s">
        <v>421</v>
      </c>
      <c r="E3027" s="218"/>
      <c r="F3027" s="217"/>
      <c r="G3027" s="216" t="s">
        <v>338</v>
      </c>
      <c r="H3027" s="215">
        <v>1</v>
      </c>
      <c r="I3027" s="214">
        <v>1.34</v>
      </c>
      <c r="J3027" s="213">
        <v>1.34</v>
      </c>
    </row>
    <row r="3028" spans="1:10" ht="14.25" customHeight="1" x14ac:dyDescent="0.3">
      <c r="A3028" s="216" t="s">
        <v>346</v>
      </c>
      <c r="B3028" s="216" t="s">
        <v>357</v>
      </c>
      <c r="C3028" s="216" t="s">
        <v>420</v>
      </c>
      <c r="D3028" s="219" t="s">
        <v>419</v>
      </c>
      <c r="E3028" s="218"/>
      <c r="F3028" s="217"/>
      <c r="G3028" s="216" t="s">
        <v>338</v>
      </c>
      <c r="H3028" s="215">
        <v>1</v>
      </c>
      <c r="I3028" s="214">
        <v>0.04</v>
      </c>
      <c r="J3028" s="213">
        <v>0.04</v>
      </c>
    </row>
    <row r="3029" spans="1:10" ht="22.8" customHeight="1" x14ac:dyDescent="0.3">
      <c r="A3029" s="216" t="s">
        <v>346</v>
      </c>
      <c r="B3029" s="216" t="s">
        <v>357</v>
      </c>
      <c r="C3029" s="216" t="s">
        <v>501</v>
      </c>
      <c r="D3029" s="219" t="s">
        <v>500</v>
      </c>
      <c r="E3029" s="218"/>
      <c r="F3029" s="217"/>
      <c r="G3029" s="216" t="s">
        <v>338</v>
      </c>
      <c r="H3029" s="215">
        <v>1</v>
      </c>
      <c r="I3029" s="214">
        <v>0.82</v>
      </c>
      <c r="J3029" s="213">
        <v>0.82</v>
      </c>
    </row>
    <row r="3030" spans="1:10" ht="22.8" customHeight="1" x14ac:dyDescent="0.3">
      <c r="A3030" s="216" t="s">
        <v>346</v>
      </c>
      <c r="B3030" s="216" t="s">
        <v>357</v>
      </c>
      <c r="C3030" s="216" t="s">
        <v>499</v>
      </c>
      <c r="D3030" s="219" t="s">
        <v>498</v>
      </c>
      <c r="E3030" s="218"/>
      <c r="F3030" s="217"/>
      <c r="G3030" s="216" t="s">
        <v>338</v>
      </c>
      <c r="H3030" s="215">
        <v>1</v>
      </c>
      <c r="I3030" s="214">
        <v>1.24</v>
      </c>
      <c r="J3030" s="213">
        <v>1.24</v>
      </c>
    </row>
    <row r="3031" spans="1:10" ht="14.25" customHeight="1" x14ac:dyDescent="0.3">
      <c r="A3031" s="212" t="s">
        <v>337</v>
      </c>
      <c r="B3031" s="211"/>
      <c r="C3031" s="211"/>
      <c r="D3031" s="211"/>
      <c r="E3031" s="210"/>
      <c r="F3031" s="209">
        <v>0</v>
      </c>
      <c r="G3031" s="212" t="s">
        <v>336</v>
      </c>
      <c r="H3031" s="211"/>
      <c r="I3031" s="210"/>
      <c r="J3031" s="209">
        <v>7.91</v>
      </c>
    </row>
    <row r="3032" spans="1:10" ht="14.25" customHeight="1" x14ac:dyDescent="0.3">
      <c r="A3032" s="212" t="s">
        <v>335</v>
      </c>
      <c r="B3032" s="211"/>
      <c r="C3032" s="211"/>
      <c r="D3032" s="211"/>
      <c r="E3032" s="210"/>
      <c r="F3032" s="209">
        <v>0</v>
      </c>
      <c r="G3032" s="212" t="s">
        <v>334</v>
      </c>
      <c r="H3032" s="211"/>
      <c r="I3032" s="210"/>
      <c r="J3032" s="209">
        <v>1.78</v>
      </c>
    </row>
    <row r="3033" spans="1:10" ht="14.25" customHeight="1" x14ac:dyDescent="0.3">
      <c r="A3033" s="212" t="s">
        <v>333</v>
      </c>
      <c r="B3033" s="211"/>
      <c r="C3033" s="211"/>
      <c r="D3033" s="211"/>
      <c r="E3033" s="210"/>
      <c r="F3033" s="209">
        <v>0</v>
      </c>
      <c r="G3033" s="212" t="s">
        <v>332</v>
      </c>
      <c r="H3033" s="211"/>
      <c r="I3033" s="210"/>
      <c r="J3033" s="209">
        <v>9.69</v>
      </c>
    </row>
    <row r="3034" spans="1:10" ht="14.25" customHeight="1" x14ac:dyDescent="0.3">
      <c r="A3034" s="232" t="s">
        <v>342</v>
      </c>
      <c r="B3034" s="228" t="s">
        <v>357</v>
      </c>
      <c r="C3034" s="228" t="s">
        <v>497</v>
      </c>
      <c r="D3034" s="231" t="s">
        <v>496</v>
      </c>
      <c r="E3034" s="230"/>
      <c r="F3034" s="230"/>
      <c r="G3034" s="230"/>
      <c r="H3034" s="230"/>
      <c r="I3034" s="229"/>
      <c r="J3034" s="228" t="s">
        <v>217</v>
      </c>
    </row>
    <row r="3035" spans="1:10" ht="14.25" customHeight="1" x14ac:dyDescent="0.3">
      <c r="A3035" s="224" t="s">
        <v>54</v>
      </c>
      <c r="B3035" s="224" t="s">
        <v>55</v>
      </c>
      <c r="C3035" s="224" t="s">
        <v>9</v>
      </c>
      <c r="D3035" s="227" t="s">
        <v>10</v>
      </c>
      <c r="E3035" s="226"/>
      <c r="F3035" s="225"/>
      <c r="G3035" s="224" t="s">
        <v>353</v>
      </c>
      <c r="H3035" s="224" t="s">
        <v>352</v>
      </c>
      <c r="I3035" s="223" t="s">
        <v>351</v>
      </c>
      <c r="J3035" s="222" t="s">
        <v>56</v>
      </c>
    </row>
    <row r="3036" spans="1:10" ht="14.25" customHeight="1" x14ac:dyDescent="0.3">
      <c r="A3036" s="216" t="s">
        <v>346</v>
      </c>
      <c r="B3036" s="216" t="s">
        <v>357</v>
      </c>
      <c r="C3036" s="216" t="s">
        <v>367</v>
      </c>
      <c r="D3036" s="219" t="s">
        <v>366</v>
      </c>
      <c r="E3036" s="218"/>
      <c r="F3036" s="217"/>
      <c r="G3036" s="216" t="s">
        <v>217</v>
      </c>
      <c r="H3036" s="215">
        <v>1.21</v>
      </c>
      <c r="I3036" s="214">
        <v>91.17</v>
      </c>
      <c r="J3036" s="213">
        <v>110.32</v>
      </c>
    </row>
    <row r="3037" spans="1:10" ht="14.25" customHeight="1" x14ac:dyDescent="0.3">
      <c r="A3037" s="216" t="s">
        <v>346</v>
      </c>
      <c r="B3037" s="216" t="s">
        <v>357</v>
      </c>
      <c r="C3037" s="216" t="s">
        <v>365</v>
      </c>
      <c r="D3037" s="219" t="s">
        <v>364</v>
      </c>
      <c r="E3037" s="218"/>
      <c r="F3037" s="217"/>
      <c r="G3037" s="216" t="s">
        <v>363</v>
      </c>
      <c r="H3037" s="215">
        <v>4.8600000000000003</v>
      </c>
      <c r="I3037" s="214">
        <v>45.75</v>
      </c>
      <c r="J3037" s="213">
        <v>222.35</v>
      </c>
    </row>
    <row r="3038" spans="1:10" ht="14.25" customHeight="1" x14ac:dyDescent="0.3">
      <c r="A3038" s="216" t="s">
        <v>362</v>
      </c>
      <c r="B3038" s="216" t="s">
        <v>357</v>
      </c>
      <c r="C3038" s="216" t="s">
        <v>361</v>
      </c>
      <c r="D3038" s="219" t="s">
        <v>360</v>
      </c>
      <c r="E3038" s="218"/>
      <c r="F3038" s="217"/>
      <c r="G3038" s="216" t="s">
        <v>338</v>
      </c>
      <c r="H3038" s="215">
        <v>0.31</v>
      </c>
      <c r="I3038" s="214">
        <v>2.73</v>
      </c>
      <c r="J3038" s="213">
        <v>0.85</v>
      </c>
    </row>
    <row r="3039" spans="1:10" ht="14.25" customHeight="1" x14ac:dyDescent="0.3">
      <c r="A3039" s="220" t="s">
        <v>342</v>
      </c>
      <c r="B3039" s="216" t="s">
        <v>357</v>
      </c>
      <c r="C3039" s="216" t="s">
        <v>359</v>
      </c>
      <c r="D3039" s="219" t="s">
        <v>358</v>
      </c>
      <c r="E3039" s="218"/>
      <c r="F3039" s="217"/>
      <c r="G3039" s="216" t="s">
        <v>338</v>
      </c>
      <c r="H3039" s="215">
        <v>0.31</v>
      </c>
      <c r="I3039" s="214">
        <v>21.02</v>
      </c>
      <c r="J3039" s="213">
        <v>6.52</v>
      </c>
    </row>
    <row r="3040" spans="1:10" ht="14.25" customHeight="1" x14ac:dyDescent="0.3">
      <c r="A3040" s="220" t="s">
        <v>342</v>
      </c>
      <c r="B3040" s="216" t="s">
        <v>357</v>
      </c>
      <c r="C3040" s="216" t="s">
        <v>356</v>
      </c>
      <c r="D3040" s="219" t="s">
        <v>339</v>
      </c>
      <c r="E3040" s="218"/>
      <c r="F3040" s="217"/>
      <c r="G3040" s="216" t="s">
        <v>338</v>
      </c>
      <c r="H3040" s="215">
        <v>6</v>
      </c>
      <c r="I3040" s="214">
        <v>21.76</v>
      </c>
      <c r="J3040" s="213">
        <v>130.56</v>
      </c>
    </row>
    <row r="3041" spans="1:10" ht="14.25" customHeight="1" x14ac:dyDescent="0.3">
      <c r="A3041" s="212" t="s">
        <v>337</v>
      </c>
      <c r="B3041" s="211"/>
      <c r="C3041" s="211"/>
      <c r="D3041" s="211"/>
      <c r="E3041" s="210"/>
      <c r="F3041" s="209">
        <v>40.840000000000003</v>
      </c>
      <c r="G3041" s="212" t="s">
        <v>336</v>
      </c>
      <c r="H3041" s="211"/>
      <c r="I3041" s="210"/>
      <c r="J3041" s="209">
        <v>470.6</v>
      </c>
    </row>
    <row r="3042" spans="1:10" ht="14.25" customHeight="1" x14ac:dyDescent="0.3">
      <c r="A3042" s="212" t="s">
        <v>335</v>
      </c>
      <c r="B3042" s="211"/>
      <c r="C3042" s="211"/>
      <c r="D3042" s="211"/>
      <c r="E3042" s="210"/>
      <c r="F3042" s="209">
        <v>45.58</v>
      </c>
      <c r="G3042" s="212" t="s">
        <v>334</v>
      </c>
      <c r="H3042" s="211"/>
      <c r="I3042" s="210"/>
      <c r="J3042" s="209">
        <v>105.74</v>
      </c>
    </row>
    <row r="3043" spans="1:10" ht="14.25" customHeight="1" x14ac:dyDescent="0.3">
      <c r="A3043" s="212" t="s">
        <v>333</v>
      </c>
      <c r="B3043" s="211"/>
      <c r="C3043" s="211"/>
      <c r="D3043" s="211"/>
      <c r="E3043" s="210"/>
      <c r="F3043" s="209">
        <v>137.08000000000001</v>
      </c>
      <c r="G3043" s="212" t="s">
        <v>332</v>
      </c>
      <c r="H3043" s="211"/>
      <c r="I3043" s="210"/>
      <c r="J3043" s="209">
        <v>576.34</v>
      </c>
    </row>
    <row r="3044" spans="1:10" ht="22.8" customHeight="1" x14ac:dyDescent="0.3">
      <c r="A3044" s="232" t="s">
        <v>342</v>
      </c>
      <c r="B3044" s="228" t="s">
        <v>341</v>
      </c>
      <c r="C3044" s="228" t="s">
        <v>495</v>
      </c>
      <c r="D3044" s="231" t="s">
        <v>494</v>
      </c>
      <c r="E3044" s="230"/>
      <c r="F3044" s="230"/>
      <c r="G3044" s="230"/>
      <c r="H3044" s="230"/>
      <c r="I3044" s="229"/>
      <c r="J3044" s="228" t="s">
        <v>217</v>
      </c>
    </row>
    <row r="3045" spans="1:10" ht="14.25" customHeight="1" x14ac:dyDescent="0.3">
      <c r="A3045" s="224" t="s">
        <v>54</v>
      </c>
      <c r="B3045" s="224" t="s">
        <v>55</v>
      </c>
      <c r="C3045" s="224" t="s">
        <v>9</v>
      </c>
      <c r="D3045" s="227" t="s">
        <v>10</v>
      </c>
      <c r="E3045" s="226"/>
      <c r="F3045" s="225"/>
      <c r="G3045" s="224" t="s">
        <v>353</v>
      </c>
      <c r="H3045" s="224" t="s">
        <v>352</v>
      </c>
      <c r="I3045" s="223" t="s">
        <v>351</v>
      </c>
      <c r="J3045" s="222" t="s">
        <v>56</v>
      </c>
    </row>
    <row r="3046" spans="1:10" ht="22.8" customHeight="1" x14ac:dyDescent="0.3">
      <c r="A3046" s="216" t="s">
        <v>346</v>
      </c>
      <c r="B3046" s="216" t="s">
        <v>341</v>
      </c>
      <c r="C3046" s="216" t="s">
        <v>493</v>
      </c>
      <c r="D3046" s="219" t="s">
        <v>492</v>
      </c>
      <c r="E3046" s="218"/>
      <c r="F3046" s="217"/>
      <c r="G3046" s="216" t="s">
        <v>218</v>
      </c>
      <c r="H3046" s="215">
        <v>0.75829999999999997</v>
      </c>
      <c r="I3046" s="214">
        <v>54.11</v>
      </c>
      <c r="J3046" s="213">
        <v>41.03</v>
      </c>
    </row>
    <row r="3047" spans="1:10" ht="22.8" customHeight="1" x14ac:dyDescent="0.3">
      <c r="A3047" s="216" t="s">
        <v>346</v>
      </c>
      <c r="B3047" s="216" t="s">
        <v>341</v>
      </c>
      <c r="C3047" s="216" t="s">
        <v>491</v>
      </c>
      <c r="D3047" s="219" t="s">
        <v>490</v>
      </c>
      <c r="E3047" s="218"/>
      <c r="F3047" s="217"/>
      <c r="G3047" s="216" t="s">
        <v>489</v>
      </c>
      <c r="H3047" s="215">
        <v>3.3399999999999999E-2</v>
      </c>
      <c r="I3047" s="214">
        <v>8.3000000000000007</v>
      </c>
      <c r="J3047" s="213">
        <v>0.28000000000000003</v>
      </c>
    </row>
    <row r="3048" spans="1:10" ht="14.25" customHeight="1" x14ac:dyDescent="0.3">
      <c r="A3048" s="216" t="s">
        <v>346</v>
      </c>
      <c r="B3048" s="216" t="s">
        <v>341</v>
      </c>
      <c r="C3048" s="216" t="s">
        <v>488</v>
      </c>
      <c r="D3048" s="219" t="s">
        <v>487</v>
      </c>
      <c r="E3048" s="218"/>
      <c r="F3048" s="217"/>
      <c r="G3048" s="216" t="s">
        <v>3</v>
      </c>
      <c r="H3048" s="215">
        <v>2.8315999999999999</v>
      </c>
      <c r="I3048" s="214">
        <v>3.59</v>
      </c>
      <c r="J3048" s="213">
        <v>10.17</v>
      </c>
    </row>
    <row r="3049" spans="1:10" ht="14.25" customHeight="1" x14ac:dyDescent="0.3">
      <c r="A3049" s="216" t="s">
        <v>346</v>
      </c>
      <c r="B3049" s="216" t="s">
        <v>341</v>
      </c>
      <c r="C3049" s="216" t="s">
        <v>486</v>
      </c>
      <c r="D3049" s="219" t="s">
        <v>485</v>
      </c>
      <c r="E3049" s="218"/>
      <c r="F3049" s="217"/>
      <c r="G3049" s="216" t="s">
        <v>343</v>
      </c>
      <c r="H3049" s="215">
        <v>6.0100000000000001E-2</v>
      </c>
      <c r="I3049" s="214">
        <v>19.809999999999999</v>
      </c>
      <c r="J3049" s="213">
        <v>1.19</v>
      </c>
    </row>
    <row r="3050" spans="1:10" ht="14.25" customHeight="1" x14ac:dyDescent="0.3">
      <c r="A3050" s="216" t="s">
        <v>346</v>
      </c>
      <c r="B3050" s="216" t="s">
        <v>341</v>
      </c>
      <c r="C3050" s="216" t="s">
        <v>484</v>
      </c>
      <c r="D3050" s="219" t="s">
        <v>483</v>
      </c>
      <c r="E3050" s="218"/>
      <c r="F3050" s="217"/>
      <c r="G3050" s="216" t="s">
        <v>217</v>
      </c>
      <c r="H3050" s="215">
        <v>0.18540000000000001</v>
      </c>
      <c r="I3050" s="214">
        <v>586.86</v>
      </c>
      <c r="J3050" s="213">
        <v>108.8</v>
      </c>
    </row>
    <row r="3051" spans="1:10" ht="14.25" customHeight="1" x14ac:dyDescent="0.3">
      <c r="A3051" s="220" t="s">
        <v>342</v>
      </c>
      <c r="B3051" s="216" t="s">
        <v>341</v>
      </c>
      <c r="C3051" s="216" t="s">
        <v>482</v>
      </c>
      <c r="D3051" s="219" t="s">
        <v>481</v>
      </c>
      <c r="E3051" s="218"/>
      <c r="F3051" s="217"/>
      <c r="G3051" s="216" t="s">
        <v>338</v>
      </c>
      <c r="H3051" s="215">
        <v>0.1865</v>
      </c>
      <c r="I3051" s="214">
        <v>22.19</v>
      </c>
      <c r="J3051" s="213">
        <v>4.1399999999999997</v>
      </c>
    </row>
    <row r="3052" spans="1:10" ht="14.25" customHeight="1" x14ac:dyDescent="0.3">
      <c r="A3052" s="220" t="s">
        <v>342</v>
      </c>
      <c r="B3052" s="216" t="s">
        <v>341</v>
      </c>
      <c r="C3052" s="216" t="s">
        <v>480</v>
      </c>
      <c r="D3052" s="219" t="s">
        <v>479</v>
      </c>
      <c r="E3052" s="218"/>
      <c r="F3052" s="217"/>
      <c r="G3052" s="216" t="s">
        <v>338</v>
      </c>
      <c r="H3052" s="215">
        <v>0.93259999999999998</v>
      </c>
      <c r="I3052" s="214">
        <v>26.98</v>
      </c>
      <c r="J3052" s="213">
        <v>25.16</v>
      </c>
    </row>
    <row r="3053" spans="1:10" ht="14.25" customHeight="1" x14ac:dyDescent="0.3">
      <c r="A3053" s="220" t="s">
        <v>342</v>
      </c>
      <c r="B3053" s="216" t="s">
        <v>341</v>
      </c>
      <c r="C3053" s="216" t="s">
        <v>445</v>
      </c>
      <c r="D3053" s="219" t="s">
        <v>370</v>
      </c>
      <c r="E3053" s="218"/>
      <c r="F3053" s="217"/>
      <c r="G3053" s="216" t="s">
        <v>338</v>
      </c>
      <c r="H3053" s="215">
        <v>6.3167999999999997</v>
      </c>
      <c r="I3053" s="214">
        <v>27.26</v>
      </c>
      <c r="J3053" s="213">
        <v>172.2</v>
      </c>
    </row>
    <row r="3054" spans="1:10" ht="14.25" customHeight="1" x14ac:dyDescent="0.3">
      <c r="A3054" s="220" t="s">
        <v>342</v>
      </c>
      <c r="B3054" s="216" t="s">
        <v>341</v>
      </c>
      <c r="C3054" s="216" t="s">
        <v>340</v>
      </c>
      <c r="D3054" s="219" t="s">
        <v>339</v>
      </c>
      <c r="E3054" s="218"/>
      <c r="F3054" s="217"/>
      <c r="G3054" s="216" t="s">
        <v>338</v>
      </c>
      <c r="H3054" s="215">
        <v>6.3167999999999997</v>
      </c>
      <c r="I3054" s="214">
        <v>21.79</v>
      </c>
      <c r="J3054" s="213">
        <v>137.63999999999999</v>
      </c>
    </row>
    <row r="3055" spans="1:10" ht="22.8" customHeight="1" x14ac:dyDescent="0.3">
      <c r="A3055" s="220" t="s">
        <v>342</v>
      </c>
      <c r="B3055" s="216" t="s">
        <v>341</v>
      </c>
      <c r="C3055" s="216" t="s">
        <v>478</v>
      </c>
      <c r="D3055" s="219" t="s">
        <v>477</v>
      </c>
      <c r="E3055" s="218"/>
      <c r="F3055" s="217"/>
      <c r="G3055" s="216" t="s">
        <v>442</v>
      </c>
      <c r="H3055" s="215">
        <v>0.76319999999999999</v>
      </c>
      <c r="I3055" s="214">
        <v>1.42</v>
      </c>
      <c r="J3055" s="213">
        <v>1.08</v>
      </c>
    </row>
    <row r="3056" spans="1:10" ht="22.8" customHeight="1" x14ac:dyDescent="0.3">
      <c r="A3056" s="220" t="s">
        <v>342</v>
      </c>
      <c r="B3056" s="216" t="s">
        <v>341</v>
      </c>
      <c r="C3056" s="216" t="s">
        <v>476</v>
      </c>
      <c r="D3056" s="219" t="s">
        <v>475</v>
      </c>
      <c r="E3056" s="218"/>
      <c r="F3056" s="217"/>
      <c r="G3056" s="216" t="s">
        <v>439</v>
      </c>
      <c r="H3056" s="215">
        <v>2.081</v>
      </c>
      <c r="I3056" s="214">
        <v>0.5</v>
      </c>
      <c r="J3056" s="213">
        <v>1.04</v>
      </c>
    </row>
    <row r="3057" spans="1:10" ht="22.8" customHeight="1" x14ac:dyDescent="0.3">
      <c r="A3057" s="220" t="s">
        <v>342</v>
      </c>
      <c r="B3057" s="216" t="s">
        <v>341</v>
      </c>
      <c r="C3057" s="216" t="s">
        <v>474</v>
      </c>
      <c r="D3057" s="219" t="s">
        <v>473</v>
      </c>
      <c r="E3057" s="218"/>
      <c r="F3057" s="217"/>
      <c r="G3057" s="216" t="s">
        <v>442</v>
      </c>
      <c r="H3057" s="215">
        <v>8.9399999999999993E-2</v>
      </c>
      <c r="I3057" s="214">
        <v>29.74</v>
      </c>
      <c r="J3057" s="213">
        <v>2.66</v>
      </c>
    </row>
    <row r="3058" spans="1:10" ht="22.8" customHeight="1" x14ac:dyDescent="0.3">
      <c r="A3058" s="220" t="s">
        <v>342</v>
      </c>
      <c r="B3058" s="216" t="s">
        <v>341</v>
      </c>
      <c r="C3058" s="216" t="s">
        <v>472</v>
      </c>
      <c r="D3058" s="219" t="s">
        <v>471</v>
      </c>
      <c r="E3058" s="218"/>
      <c r="F3058" s="217"/>
      <c r="G3058" s="216" t="s">
        <v>439</v>
      </c>
      <c r="H3058" s="215">
        <v>9.7100000000000006E-2</v>
      </c>
      <c r="I3058" s="214">
        <v>28.08</v>
      </c>
      <c r="J3058" s="213">
        <v>2.73</v>
      </c>
    </row>
    <row r="3059" spans="1:10" ht="32.700000000000003" customHeight="1" x14ac:dyDescent="0.3">
      <c r="A3059" s="220" t="s">
        <v>342</v>
      </c>
      <c r="B3059" s="216" t="s">
        <v>341</v>
      </c>
      <c r="C3059" s="216" t="s">
        <v>469</v>
      </c>
      <c r="D3059" s="219" t="s">
        <v>468</v>
      </c>
      <c r="E3059" s="218"/>
      <c r="F3059" s="217"/>
      <c r="G3059" s="216" t="s">
        <v>343</v>
      </c>
      <c r="H3059" s="215">
        <v>31.7318</v>
      </c>
      <c r="I3059" s="214">
        <v>13.56</v>
      </c>
      <c r="J3059" s="213">
        <v>430.28</v>
      </c>
    </row>
    <row r="3060" spans="1:10" ht="16.8" customHeight="1" x14ac:dyDescent="0.3"/>
    <row r="3061" spans="1:10" ht="11.25" customHeight="1" x14ac:dyDescent="0.3">
      <c r="A3061" s="208" t="s">
        <v>331</v>
      </c>
      <c r="B3061" s="208"/>
      <c r="C3061" s="208"/>
      <c r="D3061" s="208"/>
      <c r="E3061" s="208"/>
      <c r="F3061" s="208"/>
      <c r="G3061" s="208"/>
      <c r="H3061" s="208"/>
      <c r="I3061" s="208"/>
      <c r="J3061" s="208"/>
    </row>
    <row r="3062" spans="1:10" ht="11.25" customHeight="1" x14ac:dyDescent="0.3">
      <c r="A3062" s="208" t="s">
        <v>330</v>
      </c>
      <c r="B3062" s="208"/>
      <c r="C3062" s="208"/>
      <c r="D3062" s="208"/>
      <c r="E3062" s="208"/>
      <c r="F3062" s="208"/>
      <c r="G3062" s="208"/>
      <c r="H3062" s="208"/>
      <c r="I3062" s="208"/>
      <c r="J3062" s="208"/>
    </row>
    <row r="3063" spans="1:10" ht="11.25" customHeight="1" x14ac:dyDescent="0.3">
      <c r="A3063" s="208" t="s">
        <v>329</v>
      </c>
      <c r="B3063" s="208"/>
      <c r="C3063" s="208"/>
      <c r="D3063" s="208"/>
      <c r="E3063" s="208"/>
      <c r="F3063" s="208"/>
      <c r="G3063" s="208"/>
      <c r="H3063" s="208"/>
      <c r="I3063" s="208"/>
      <c r="J3063" s="208"/>
    </row>
    <row r="3064" spans="1:10" ht="70.95" customHeight="1" x14ac:dyDescent="0.3"/>
    <row r="3065" spans="1:10" ht="14.25" customHeight="1" x14ac:dyDescent="0.3">
      <c r="A3065" s="256" t="s">
        <v>395</v>
      </c>
      <c r="B3065" s="255"/>
      <c r="C3065" s="255"/>
      <c r="D3065" s="255"/>
      <c r="E3065" s="255"/>
      <c r="F3065" s="255"/>
      <c r="G3065" s="255"/>
      <c r="H3065" s="255"/>
      <c r="I3065" s="255"/>
      <c r="J3065" s="254"/>
    </row>
    <row r="3066" spans="1:10" ht="14.25" customHeight="1" x14ac:dyDescent="0.3">
      <c r="A3066" s="253" t="s">
        <v>394</v>
      </c>
      <c r="B3066" s="251" t="s">
        <v>57</v>
      </c>
      <c r="C3066" s="250"/>
      <c r="D3066" s="250"/>
      <c r="E3066" s="250"/>
      <c r="F3066" s="250"/>
      <c r="G3066" s="250"/>
      <c r="H3066" s="249"/>
      <c r="I3066" s="233" t="s">
        <v>393</v>
      </c>
      <c r="J3066" s="216" t="s">
        <v>470</v>
      </c>
    </row>
    <row r="3067" spans="1:10" ht="14.25" customHeight="1" x14ac:dyDescent="0.3">
      <c r="A3067" s="253" t="s">
        <v>61</v>
      </c>
      <c r="B3067" s="251" t="s">
        <v>65</v>
      </c>
      <c r="C3067" s="250"/>
      <c r="D3067" s="250"/>
      <c r="E3067" s="250"/>
      <c r="F3067" s="250"/>
      <c r="G3067" s="250"/>
      <c r="H3067" s="249"/>
      <c r="I3067" s="233" t="s">
        <v>391</v>
      </c>
      <c r="J3067" s="216" t="s">
        <v>390</v>
      </c>
    </row>
    <row r="3068" spans="1:10" ht="14.25" customHeight="1" x14ac:dyDescent="0.3">
      <c r="A3068" s="252" t="s">
        <v>389</v>
      </c>
      <c r="B3068" s="251" t="s">
        <v>209</v>
      </c>
      <c r="C3068" s="250"/>
      <c r="D3068" s="250"/>
      <c r="E3068" s="250"/>
      <c r="F3068" s="250"/>
      <c r="G3068" s="250"/>
      <c r="H3068" s="249"/>
      <c r="I3068" s="240" t="s">
        <v>388</v>
      </c>
      <c r="J3068" s="239"/>
    </row>
    <row r="3069" spans="1:10" ht="14.25" customHeight="1" x14ac:dyDescent="0.3">
      <c r="A3069" s="248" t="s">
        <v>387</v>
      </c>
      <c r="B3069" s="247" t="s">
        <v>386</v>
      </c>
      <c r="C3069" s="246"/>
      <c r="D3069" s="246"/>
      <c r="E3069" s="246"/>
      <c r="F3069" s="246"/>
      <c r="G3069" s="246"/>
      <c r="H3069" s="245"/>
      <c r="I3069" s="233" t="s">
        <v>385</v>
      </c>
      <c r="J3069" s="216" t="s">
        <v>384</v>
      </c>
    </row>
    <row r="3070" spans="1:10" ht="14.25" customHeight="1" x14ac:dyDescent="0.3">
      <c r="A3070" s="238"/>
      <c r="B3070" s="243"/>
      <c r="C3070" s="242"/>
      <c r="D3070" s="242"/>
      <c r="E3070" s="242"/>
      <c r="F3070" s="242"/>
      <c r="G3070" s="242"/>
      <c r="H3070" s="241"/>
      <c r="I3070" s="244" t="s">
        <v>383</v>
      </c>
      <c r="J3070" s="216" t="s">
        <v>382</v>
      </c>
    </row>
    <row r="3071" spans="1:10" ht="14.25" customHeight="1" x14ac:dyDescent="0.3">
      <c r="A3071" s="238"/>
      <c r="B3071" s="243"/>
      <c r="C3071" s="242"/>
      <c r="D3071" s="242"/>
      <c r="E3071" s="242"/>
      <c r="F3071" s="242"/>
      <c r="G3071" s="242"/>
      <c r="H3071" s="241"/>
      <c r="I3071" s="240" t="s">
        <v>7</v>
      </c>
      <c r="J3071" s="239"/>
    </row>
    <row r="3072" spans="1:10" ht="14.25" customHeight="1" x14ac:dyDescent="0.3">
      <c r="A3072" s="238"/>
      <c r="B3072" s="237"/>
      <c r="C3072" s="236"/>
      <c r="D3072" s="236"/>
      <c r="E3072" s="236"/>
      <c r="F3072" s="236"/>
      <c r="G3072" s="236"/>
      <c r="H3072" s="235"/>
      <c r="I3072" s="233" t="s">
        <v>381</v>
      </c>
      <c r="J3072" s="216" t="s">
        <v>380</v>
      </c>
    </row>
    <row r="3073" spans="1:10" ht="14.25" customHeight="1" x14ac:dyDescent="0.3">
      <c r="A3073" s="234"/>
      <c r="B3073" s="219" t="s">
        <v>378</v>
      </c>
      <c r="C3073" s="218"/>
      <c r="D3073" s="217"/>
      <c r="E3073" s="219" t="s">
        <v>320</v>
      </c>
      <c r="F3073" s="218"/>
      <c r="G3073" s="218"/>
      <c r="H3073" s="217"/>
      <c r="I3073" s="233" t="s">
        <v>379</v>
      </c>
      <c r="J3073" s="216" t="s">
        <v>378</v>
      </c>
    </row>
    <row r="3074" spans="1:10" ht="14.25" customHeight="1" x14ac:dyDescent="0.3">
      <c r="A3074" s="233" t="s">
        <v>377</v>
      </c>
      <c r="B3074" s="219" t="s">
        <v>376</v>
      </c>
      <c r="C3074" s="218"/>
      <c r="D3074" s="218"/>
      <c r="E3074" s="218"/>
      <c r="F3074" s="218"/>
      <c r="G3074" s="218"/>
      <c r="H3074" s="218"/>
      <c r="I3074" s="218"/>
      <c r="J3074" s="217"/>
    </row>
    <row r="3075" spans="1:10" ht="22.8" customHeight="1" x14ac:dyDescent="0.3">
      <c r="A3075" s="220" t="s">
        <v>342</v>
      </c>
      <c r="B3075" s="216" t="s">
        <v>341</v>
      </c>
      <c r="C3075" s="216" t="s">
        <v>457</v>
      </c>
      <c r="D3075" s="219" t="s">
        <v>456</v>
      </c>
      <c r="E3075" s="218"/>
      <c r="F3075" s="217"/>
      <c r="G3075" s="216" t="s">
        <v>217</v>
      </c>
      <c r="H3075" s="215">
        <v>1.103</v>
      </c>
      <c r="I3075" s="214">
        <v>698.29</v>
      </c>
      <c r="J3075" s="213">
        <v>770.21</v>
      </c>
    </row>
    <row r="3076" spans="1:10" ht="14.25" customHeight="1" x14ac:dyDescent="0.3">
      <c r="A3076" s="212" t="s">
        <v>337</v>
      </c>
      <c r="B3076" s="211"/>
      <c r="C3076" s="211"/>
      <c r="D3076" s="211"/>
      <c r="E3076" s="210"/>
      <c r="F3076" s="209">
        <v>176.86</v>
      </c>
      <c r="G3076" s="212" t="s">
        <v>336</v>
      </c>
      <c r="H3076" s="211"/>
      <c r="I3076" s="210"/>
      <c r="J3076" s="209">
        <v>1708.61</v>
      </c>
    </row>
    <row r="3077" spans="1:10" ht="14.25" customHeight="1" x14ac:dyDescent="0.3">
      <c r="A3077" s="212" t="s">
        <v>335</v>
      </c>
      <c r="B3077" s="211"/>
      <c r="C3077" s="211"/>
      <c r="D3077" s="211"/>
      <c r="E3077" s="210"/>
      <c r="F3077" s="209">
        <v>197.18</v>
      </c>
      <c r="G3077" s="212" t="s">
        <v>334</v>
      </c>
      <c r="H3077" s="211"/>
      <c r="I3077" s="210"/>
      <c r="J3077" s="209">
        <v>383.92</v>
      </c>
    </row>
    <row r="3078" spans="1:10" ht="14.25" customHeight="1" x14ac:dyDescent="0.3">
      <c r="A3078" s="212" t="s">
        <v>333</v>
      </c>
      <c r="B3078" s="211"/>
      <c r="C3078" s="211"/>
      <c r="D3078" s="211"/>
      <c r="E3078" s="210"/>
      <c r="F3078" s="209">
        <v>558.03</v>
      </c>
      <c r="G3078" s="212" t="s">
        <v>332</v>
      </c>
      <c r="H3078" s="211"/>
      <c r="I3078" s="210"/>
      <c r="J3078" s="209">
        <v>2092.5300000000002</v>
      </c>
    </row>
    <row r="3079" spans="1:10" ht="22.8" customHeight="1" x14ac:dyDescent="0.3">
      <c r="A3079" s="232" t="s">
        <v>342</v>
      </c>
      <c r="B3079" s="228" t="s">
        <v>341</v>
      </c>
      <c r="C3079" s="228" t="s">
        <v>469</v>
      </c>
      <c r="D3079" s="231" t="s">
        <v>468</v>
      </c>
      <c r="E3079" s="230"/>
      <c r="F3079" s="230"/>
      <c r="G3079" s="230"/>
      <c r="H3079" s="230"/>
      <c r="I3079" s="229"/>
      <c r="J3079" s="228" t="s">
        <v>343</v>
      </c>
    </row>
    <row r="3080" spans="1:10" ht="14.25" customHeight="1" x14ac:dyDescent="0.3">
      <c r="A3080" s="224" t="s">
        <v>54</v>
      </c>
      <c r="B3080" s="224" t="s">
        <v>55</v>
      </c>
      <c r="C3080" s="224" t="s">
        <v>9</v>
      </c>
      <c r="D3080" s="227" t="s">
        <v>10</v>
      </c>
      <c r="E3080" s="226"/>
      <c r="F3080" s="225"/>
      <c r="G3080" s="224" t="s">
        <v>353</v>
      </c>
      <c r="H3080" s="224" t="s">
        <v>352</v>
      </c>
      <c r="I3080" s="223" t="s">
        <v>351</v>
      </c>
      <c r="J3080" s="222" t="s">
        <v>56</v>
      </c>
    </row>
    <row r="3081" spans="1:10" ht="22.8" customHeight="1" x14ac:dyDescent="0.3">
      <c r="A3081" s="216" t="s">
        <v>346</v>
      </c>
      <c r="B3081" s="216" t="s">
        <v>341</v>
      </c>
      <c r="C3081" s="216" t="s">
        <v>467</v>
      </c>
      <c r="D3081" s="219" t="s">
        <v>466</v>
      </c>
      <c r="E3081" s="218"/>
      <c r="F3081" s="217"/>
      <c r="G3081" s="216" t="s">
        <v>0</v>
      </c>
      <c r="H3081" s="215">
        <v>2.1179999999999999</v>
      </c>
      <c r="I3081" s="214">
        <v>0.22</v>
      </c>
      <c r="J3081" s="213">
        <v>0.47</v>
      </c>
    </row>
    <row r="3082" spans="1:10" ht="14.25" customHeight="1" x14ac:dyDescent="0.3">
      <c r="A3082" s="216" t="s">
        <v>346</v>
      </c>
      <c r="B3082" s="216" t="s">
        <v>341</v>
      </c>
      <c r="C3082" s="216" t="s">
        <v>465</v>
      </c>
      <c r="D3082" s="219" t="s">
        <v>464</v>
      </c>
      <c r="E3082" s="218"/>
      <c r="F3082" s="217"/>
      <c r="G3082" s="216" t="s">
        <v>343</v>
      </c>
      <c r="H3082" s="215">
        <v>2.5000000000000001E-2</v>
      </c>
      <c r="I3082" s="214">
        <v>28.9</v>
      </c>
      <c r="J3082" s="213">
        <v>0.72</v>
      </c>
    </row>
    <row r="3083" spans="1:10" ht="14.25" customHeight="1" x14ac:dyDescent="0.3">
      <c r="A3083" s="220" t="s">
        <v>342</v>
      </c>
      <c r="B3083" s="216" t="s">
        <v>341</v>
      </c>
      <c r="C3083" s="216" t="s">
        <v>463</v>
      </c>
      <c r="D3083" s="219" t="s">
        <v>462</v>
      </c>
      <c r="E3083" s="218"/>
      <c r="F3083" s="217"/>
      <c r="G3083" s="216" t="s">
        <v>338</v>
      </c>
      <c r="H3083" s="215">
        <v>1.3599999999999999E-2</v>
      </c>
      <c r="I3083" s="214">
        <v>21.76</v>
      </c>
      <c r="J3083" s="213">
        <v>0.3</v>
      </c>
    </row>
    <row r="3084" spans="1:10" ht="14.25" customHeight="1" x14ac:dyDescent="0.3">
      <c r="A3084" s="220" t="s">
        <v>342</v>
      </c>
      <c r="B3084" s="216" t="s">
        <v>341</v>
      </c>
      <c r="C3084" s="216" t="s">
        <v>461</v>
      </c>
      <c r="D3084" s="219" t="s">
        <v>460</v>
      </c>
      <c r="E3084" s="218"/>
      <c r="F3084" s="217"/>
      <c r="G3084" s="216" t="s">
        <v>338</v>
      </c>
      <c r="H3084" s="215">
        <v>8.3599999999999994E-2</v>
      </c>
      <c r="I3084" s="214">
        <v>27.05</v>
      </c>
      <c r="J3084" s="213">
        <v>2.2599999999999998</v>
      </c>
    </row>
    <row r="3085" spans="1:10" ht="14.25" customHeight="1" x14ac:dyDescent="0.3">
      <c r="A3085" s="220" t="s">
        <v>342</v>
      </c>
      <c r="B3085" s="216" t="s">
        <v>341</v>
      </c>
      <c r="C3085" s="216" t="s">
        <v>459</v>
      </c>
      <c r="D3085" s="219" t="s">
        <v>458</v>
      </c>
      <c r="E3085" s="218"/>
      <c r="F3085" s="217"/>
      <c r="G3085" s="216" t="s">
        <v>343</v>
      </c>
      <c r="H3085" s="215">
        <v>1</v>
      </c>
      <c r="I3085" s="214">
        <v>9.81</v>
      </c>
      <c r="J3085" s="213">
        <v>9.81</v>
      </c>
    </row>
    <row r="3086" spans="1:10" ht="14.25" customHeight="1" x14ac:dyDescent="0.3">
      <c r="A3086" s="212" t="s">
        <v>337</v>
      </c>
      <c r="B3086" s="211"/>
      <c r="C3086" s="211"/>
      <c r="D3086" s="211"/>
      <c r="E3086" s="210"/>
      <c r="F3086" s="209">
        <v>1.42</v>
      </c>
      <c r="G3086" s="212" t="s">
        <v>336</v>
      </c>
      <c r="H3086" s="211"/>
      <c r="I3086" s="210"/>
      <c r="J3086" s="209">
        <v>13.56</v>
      </c>
    </row>
    <row r="3087" spans="1:10" ht="14.25" customHeight="1" x14ac:dyDescent="0.3">
      <c r="A3087" s="212" t="s">
        <v>335</v>
      </c>
      <c r="B3087" s="211"/>
      <c r="C3087" s="211"/>
      <c r="D3087" s="211"/>
      <c r="E3087" s="210"/>
      <c r="F3087" s="209">
        <v>1.58</v>
      </c>
      <c r="G3087" s="212" t="s">
        <v>334</v>
      </c>
      <c r="H3087" s="211"/>
      <c r="I3087" s="210"/>
      <c r="J3087" s="209">
        <v>3.05</v>
      </c>
    </row>
    <row r="3088" spans="1:10" ht="14.25" customHeight="1" x14ac:dyDescent="0.3">
      <c r="A3088" s="212" t="s">
        <v>333</v>
      </c>
      <c r="B3088" s="211"/>
      <c r="C3088" s="211"/>
      <c r="D3088" s="211"/>
      <c r="E3088" s="210"/>
      <c r="F3088" s="209">
        <v>4.34</v>
      </c>
      <c r="G3088" s="212" t="s">
        <v>332</v>
      </c>
      <c r="H3088" s="211"/>
      <c r="I3088" s="210"/>
      <c r="J3088" s="209">
        <v>16.61</v>
      </c>
    </row>
    <row r="3089" spans="1:10" ht="22.8" customHeight="1" x14ac:dyDescent="0.3">
      <c r="A3089" s="232" t="s">
        <v>342</v>
      </c>
      <c r="B3089" s="228" t="s">
        <v>341</v>
      </c>
      <c r="C3089" s="228" t="s">
        <v>457</v>
      </c>
      <c r="D3089" s="231" t="s">
        <v>456</v>
      </c>
      <c r="E3089" s="230"/>
      <c r="F3089" s="230"/>
      <c r="G3089" s="230"/>
      <c r="H3089" s="230"/>
      <c r="I3089" s="229"/>
      <c r="J3089" s="228" t="s">
        <v>217</v>
      </c>
    </row>
    <row r="3090" spans="1:10" ht="14.25" customHeight="1" x14ac:dyDescent="0.3">
      <c r="A3090" s="224" t="s">
        <v>54</v>
      </c>
      <c r="B3090" s="224" t="s">
        <v>55</v>
      </c>
      <c r="C3090" s="224" t="s">
        <v>9</v>
      </c>
      <c r="D3090" s="227" t="s">
        <v>10</v>
      </c>
      <c r="E3090" s="226"/>
      <c r="F3090" s="225"/>
      <c r="G3090" s="224" t="s">
        <v>353</v>
      </c>
      <c r="H3090" s="224" t="s">
        <v>352</v>
      </c>
      <c r="I3090" s="223" t="s">
        <v>351</v>
      </c>
      <c r="J3090" s="222" t="s">
        <v>56</v>
      </c>
    </row>
    <row r="3091" spans="1:10" ht="14.25" customHeight="1" x14ac:dyDescent="0.3">
      <c r="A3091" s="216" t="s">
        <v>346</v>
      </c>
      <c r="B3091" s="216" t="s">
        <v>341</v>
      </c>
      <c r="C3091" s="216" t="s">
        <v>350</v>
      </c>
      <c r="D3091" s="219" t="s">
        <v>349</v>
      </c>
      <c r="E3091" s="218"/>
      <c r="F3091" s="217"/>
      <c r="G3091" s="216" t="s">
        <v>217</v>
      </c>
      <c r="H3091" s="215">
        <v>0.71189999999999998</v>
      </c>
      <c r="I3091" s="214">
        <v>90</v>
      </c>
      <c r="J3091" s="213">
        <v>64.069999999999993</v>
      </c>
    </row>
    <row r="3092" spans="1:10" ht="14.25" customHeight="1" x14ac:dyDescent="0.3">
      <c r="A3092" s="216" t="s">
        <v>346</v>
      </c>
      <c r="B3092" s="216" t="s">
        <v>341</v>
      </c>
      <c r="C3092" s="216" t="s">
        <v>345</v>
      </c>
      <c r="D3092" s="219" t="s">
        <v>344</v>
      </c>
      <c r="E3092" s="218"/>
      <c r="F3092" s="217"/>
      <c r="G3092" s="216" t="s">
        <v>343</v>
      </c>
      <c r="H3092" s="221">
        <v>391.16629999999998</v>
      </c>
      <c r="I3092" s="214">
        <v>1.1000000000000001</v>
      </c>
      <c r="J3092" s="213">
        <v>430.28</v>
      </c>
    </row>
    <row r="3093" spans="1:10" ht="14.25" customHeight="1" x14ac:dyDescent="0.3">
      <c r="A3093" s="216" t="s">
        <v>346</v>
      </c>
      <c r="B3093" s="216" t="s">
        <v>341</v>
      </c>
      <c r="C3093" s="216" t="s">
        <v>455</v>
      </c>
      <c r="D3093" s="219" t="s">
        <v>454</v>
      </c>
      <c r="E3093" s="218"/>
      <c r="F3093" s="217"/>
      <c r="G3093" s="216" t="s">
        <v>217</v>
      </c>
      <c r="H3093" s="215">
        <v>0.5927</v>
      </c>
      <c r="I3093" s="214">
        <v>218.85</v>
      </c>
      <c r="J3093" s="213">
        <v>129.71</v>
      </c>
    </row>
    <row r="3094" spans="1:10" ht="14.25" customHeight="1" x14ac:dyDescent="0.3">
      <c r="A3094" s="220" t="s">
        <v>342</v>
      </c>
      <c r="B3094" s="216" t="s">
        <v>341</v>
      </c>
      <c r="C3094" s="216" t="s">
        <v>340</v>
      </c>
      <c r="D3094" s="219" t="s">
        <v>339</v>
      </c>
      <c r="E3094" s="218"/>
      <c r="F3094" s="217"/>
      <c r="G3094" s="216" t="s">
        <v>338</v>
      </c>
      <c r="H3094" s="215">
        <v>1.9633</v>
      </c>
      <c r="I3094" s="214">
        <v>21.79</v>
      </c>
      <c r="J3094" s="213">
        <v>42.78</v>
      </c>
    </row>
    <row r="3095" spans="1:10" ht="22.8" customHeight="1" x14ac:dyDescent="0.3">
      <c r="A3095" s="220" t="s">
        <v>342</v>
      </c>
      <c r="B3095" s="216" t="s">
        <v>341</v>
      </c>
      <c r="C3095" s="216" t="s">
        <v>453</v>
      </c>
      <c r="D3095" s="219" t="s">
        <v>452</v>
      </c>
      <c r="E3095" s="218"/>
      <c r="F3095" s="217"/>
      <c r="G3095" s="216" t="s">
        <v>338</v>
      </c>
      <c r="H3095" s="215">
        <v>1.24</v>
      </c>
      <c r="I3095" s="214">
        <v>21.04</v>
      </c>
      <c r="J3095" s="213">
        <v>26.09</v>
      </c>
    </row>
    <row r="3096" spans="1:10" ht="22.8" customHeight="1" x14ac:dyDescent="0.3">
      <c r="A3096" s="220" t="s">
        <v>342</v>
      </c>
      <c r="B3096" s="216" t="s">
        <v>341</v>
      </c>
      <c r="C3096" s="216" t="s">
        <v>451</v>
      </c>
      <c r="D3096" s="219" t="s">
        <v>450</v>
      </c>
      <c r="E3096" s="218"/>
      <c r="F3096" s="217"/>
      <c r="G3096" s="216" t="s">
        <v>442</v>
      </c>
      <c r="H3096" s="215">
        <v>0.63819999999999999</v>
      </c>
      <c r="I3096" s="214">
        <v>6.59</v>
      </c>
      <c r="J3096" s="213">
        <v>4.21</v>
      </c>
    </row>
    <row r="3097" spans="1:10" ht="22.8" customHeight="1" x14ac:dyDescent="0.3">
      <c r="A3097" s="220" t="s">
        <v>342</v>
      </c>
      <c r="B3097" s="216" t="s">
        <v>341</v>
      </c>
      <c r="C3097" s="216" t="s">
        <v>449</v>
      </c>
      <c r="D3097" s="219" t="s">
        <v>448</v>
      </c>
      <c r="E3097" s="218"/>
      <c r="F3097" s="217"/>
      <c r="G3097" s="216" t="s">
        <v>439</v>
      </c>
      <c r="H3097" s="215">
        <v>0.6018</v>
      </c>
      <c r="I3097" s="214">
        <v>1.91</v>
      </c>
      <c r="J3097" s="213">
        <v>1.1499999999999999</v>
      </c>
    </row>
    <row r="3098" spans="1:10" ht="14.25" customHeight="1" x14ac:dyDescent="0.3">
      <c r="A3098" s="212" t="s">
        <v>337</v>
      </c>
      <c r="B3098" s="211"/>
      <c r="C3098" s="211"/>
      <c r="D3098" s="211"/>
      <c r="E3098" s="210"/>
      <c r="F3098" s="209">
        <v>20.99</v>
      </c>
      <c r="G3098" s="212" t="s">
        <v>336</v>
      </c>
      <c r="H3098" s="211"/>
      <c r="I3098" s="210"/>
      <c r="J3098" s="209">
        <v>698.29</v>
      </c>
    </row>
    <row r="3099" spans="1:10" ht="14.25" customHeight="1" x14ac:dyDescent="0.3">
      <c r="A3099" s="212" t="s">
        <v>335</v>
      </c>
      <c r="B3099" s="211"/>
      <c r="C3099" s="211"/>
      <c r="D3099" s="211"/>
      <c r="E3099" s="210"/>
      <c r="F3099" s="209">
        <v>23.43</v>
      </c>
      <c r="G3099" s="212" t="s">
        <v>334</v>
      </c>
      <c r="H3099" s="211"/>
      <c r="I3099" s="210"/>
      <c r="J3099" s="209">
        <v>156.91</v>
      </c>
    </row>
    <row r="3100" spans="1:10" ht="14.25" customHeight="1" x14ac:dyDescent="0.3">
      <c r="A3100" s="212" t="s">
        <v>333</v>
      </c>
      <c r="B3100" s="211"/>
      <c r="C3100" s="211"/>
      <c r="D3100" s="211"/>
      <c r="E3100" s="210"/>
      <c r="F3100" s="209">
        <v>68.87</v>
      </c>
      <c r="G3100" s="212" t="s">
        <v>332</v>
      </c>
      <c r="H3100" s="211"/>
      <c r="I3100" s="210"/>
      <c r="J3100" s="209">
        <v>855.2</v>
      </c>
    </row>
    <row r="3101" spans="1:10" ht="14.25" customHeight="1" x14ac:dyDescent="0.3">
      <c r="A3101" s="232" t="s">
        <v>342</v>
      </c>
      <c r="B3101" s="228" t="s">
        <v>341</v>
      </c>
      <c r="C3101" s="228" t="s">
        <v>447</v>
      </c>
      <c r="D3101" s="231" t="s">
        <v>446</v>
      </c>
      <c r="E3101" s="230"/>
      <c r="F3101" s="230"/>
      <c r="G3101" s="230"/>
      <c r="H3101" s="230"/>
      <c r="I3101" s="229"/>
      <c r="J3101" s="228" t="s">
        <v>217</v>
      </c>
    </row>
    <row r="3102" spans="1:10" ht="14.25" customHeight="1" x14ac:dyDescent="0.3">
      <c r="A3102" s="224" t="s">
        <v>54</v>
      </c>
      <c r="B3102" s="224" t="s">
        <v>55</v>
      </c>
      <c r="C3102" s="224" t="s">
        <v>9</v>
      </c>
      <c r="D3102" s="227" t="s">
        <v>10</v>
      </c>
      <c r="E3102" s="226"/>
      <c r="F3102" s="225"/>
      <c r="G3102" s="224" t="s">
        <v>353</v>
      </c>
      <c r="H3102" s="224" t="s">
        <v>352</v>
      </c>
      <c r="I3102" s="223" t="s">
        <v>351</v>
      </c>
      <c r="J3102" s="222" t="s">
        <v>56</v>
      </c>
    </row>
    <row r="3103" spans="1:10" ht="14.25" customHeight="1" x14ac:dyDescent="0.3">
      <c r="A3103" s="216" t="s">
        <v>346</v>
      </c>
      <c r="B3103" s="216" t="s">
        <v>341</v>
      </c>
      <c r="C3103" s="216" t="s">
        <v>350</v>
      </c>
      <c r="D3103" s="219" t="s">
        <v>349</v>
      </c>
      <c r="E3103" s="218"/>
      <c r="F3103" s="217"/>
      <c r="G3103" s="216" t="s">
        <v>217</v>
      </c>
      <c r="H3103" s="215">
        <v>1.1000000000000001</v>
      </c>
      <c r="I3103" s="214">
        <v>90</v>
      </c>
      <c r="J3103" s="213">
        <v>99</v>
      </c>
    </row>
    <row r="3104" spans="1:10" ht="14.25" customHeight="1" x14ac:dyDescent="0.3">
      <c r="A3104" s="220" t="s">
        <v>342</v>
      </c>
      <c r="B3104" s="216" t="s">
        <v>341</v>
      </c>
      <c r="C3104" s="216" t="s">
        <v>445</v>
      </c>
      <c r="D3104" s="219" t="s">
        <v>370</v>
      </c>
      <c r="E3104" s="218"/>
      <c r="F3104" s="217"/>
      <c r="G3104" s="216" t="s">
        <v>338</v>
      </c>
      <c r="H3104" s="215">
        <v>2.0219</v>
      </c>
      <c r="I3104" s="214">
        <v>27.26</v>
      </c>
      <c r="J3104" s="213">
        <v>55.12</v>
      </c>
    </row>
    <row r="3105" spans="1:10" ht="14.25" customHeight="1" x14ac:dyDescent="0.3">
      <c r="A3105" s="220" t="s">
        <v>342</v>
      </c>
      <c r="B3105" s="216" t="s">
        <v>341</v>
      </c>
      <c r="C3105" s="216" t="s">
        <v>340</v>
      </c>
      <c r="D3105" s="219" t="s">
        <v>339</v>
      </c>
      <c r="E3105" s="218"/>
      <c r="F3105" s="217"/>
      <c r="G3105" s="216" t="s">
        <v>338</v>
      </c>
      <c r="H3105" s="215">
        <v>3.0329000000000002</v>
      </c>
      <c r="I3105" s="214">
        <v>21.79</v>
      </c>
      <c r="J3105" s="213">
        <v>66.09</v>
      </c>
    </row>
    <row r="3106" spans="1:10" ht="22.8" customHeight="1" x14ac:dyDescent="0.3">
      <c r="A3106" s="220" t="s">
        <v>342</v>
      </c>
      <c r="B3106" s="216" t="s">
        <v>341</v>
      </c>
      <c r="C3106" s="216" t="s">
        <v>444</v>
      </c>
      <c r="D3106" s="219" t="s">
        <v>443</v>
      </c>
      <c r="E3106" s="218"/>
      <c r="F3106" s="217"/>
      <c r="G3106" s="216" t="s">
        <v>442</v>
      </c>
      <c r="H3106" s="215">
        <v>7.1800000000000003E-2</v>
      </c>
      <c r="I3106" s="214">
        <v>35.86</v>
      </c>
      <c r="J3106" s="213">
        <v>2.57</v>
      </c>
    </row>
    <row r="3107" spans="1:10" ht="22.8" customHeight="1" x14ac:dyDescent="0.3">
      <c r="A3107" s="220" t="s">
        <v>342</v>
      </c>
      <c r="B3107" s="216" t="s">
        <v>341</v>
      </c>
      <c r="C3107" s="216" t="s">
        <v>441</v>
      </c>
      <c r="D3107" s="219" t="s">
        <v>440</v>
      </c>
      <c r="E3107" s="218"/>
      <c r="F3107" s="217"/>
      <c r="G3107" s="216" t="s">
        <v>439</v>
      </c>
      <c r="H3107" s="215">
        <v>6.6600000000000006E-2</v>
      </c>
      <c r="I3107" s="214">
        <v>28.9</v>
      </c>
      <c r="J3107" s="213">
        <v>1.92</v>
      </c>
    </row>
    <row r="3108" spans="1:10" ht="14.25" customHeight="1" x14ac:dyDescent="0.3">
      <c r="A3108" s="212" t="s">
        <v>337</v>
      </c>
      <c r="B3108" s="211"/>
      <c r="C3108" s="211"/>
      <c r="D3108" s="211"/>
      <c r="E3108" s="210"/>
      <c r="F3108" s="209">
        <v>39.020000000000003</v>
      </c>
      <c r="G3108" s="212" t="s">
        <v>336</v>
      </c>
      <c r="H3108" s="211"/>
      <c r="I3108" s="210"/>
      <c r="J3108" s="209">
        <v>224.7</v>
      </c>
    </row>
    <row r="3109" spans="1:10" ht="14.25" customHeight="1" x14ac:dyDescent="0.3">
      <c r="A3109" s="212" t="s">
        <v>335</v>
      </c>
      <c r="B3109" s="211"/>
      <c r="C3109" s="211"/>
      <c r="D3109" s="211"/>
      <c r="E3109" s="210"/>
      <c r="F3109" s="209">
        <v>43.54</v>
      </c>
      <c r="G3109" s="212" t="s">
        <v>334</v>
      </c>
      <c r="H3109" s="211"/>
      <c r="I3109" s="210"/>
      <c r="J3109" s="209">
        <v>50.49</v>
      </c>
    </row>
    <row r="3110" spans="1:10" ht="14.25" customHeight="1" x14ac:dyDescent="0.3">
      <c r="A3110" s="212" t="s">
        <v>333</v>
      </c>
      <c r="B3110" s="211"/>
      <c r="C3110" s="211"/>
      <c r="D3110" s="211"/>
      <c r="E3110" s="210"/>
      <c r="F3110" s="209">
        <v>125.08</v>
      </c>
      <c r="G3110" s="212" t="s">
        <v>332</v>
      </c>
      <c r="H3110" s="211"/>
      <c r="I3110" s="210"/>
      <c r="J3110" s="209">
        <v>275.19</v>
      </c>
    </row>
    <row r="3111" spans="1:10" ht="14.25" customHeight="1" x14ac:dyDescent="0.3">
      <c r="A3111" s="232" t="s">
        <v>342</v>
      </c>
      <c r="B3111" s="228" t="s">
        <v>357</v>
      </c>
      <c r="C3111" s="228" t="s">
        <v>438</v>
      </c>
      <c r="D3111" s="231" t="s">
        <v>437</v>
      </c>
      <c r="E3111" s="230"/>
      <c r="F3111" s="230"/>
      <c r="G3111" s="230"/>
      <c r="H3111" s="230"/>
      <c r="I3111" s="229"/>
      <c r="J3111" s="228" t="s">
        <v>338</v>
      </c>
    </row>
    <row r="3112" spans="1:10" ht="14.25" customHeight="1" x14ac:dyDescent="0.3">
      <c r="A3112" s="224" t="s">
        <v>54</v>
      </c>
      <c r="B3112" s="224" t="s">
        <v>55</v>
      </c>
      <c r="C3112" s="224" t="s">
        <v>9</v>
      </c>
      <c r="D3112" s="227" t="s">
        <v>10</v>
      </c>
      <c r="E3112" s="226"/>
      <c r="F3112" s="225"/>
      <c r="G3112" s="224" t="s">
        <v>353</v>
      </c>
      <c r="H3112" s="224" t="s">
        <v>352</v>
      </c>
      <c r="I3112" s="223" t="s">
        <v>351</v>
      </c>
      <c r="J3112" s="222" t="s">
        <v>56</v>
      </c>
    </row>
    <row r="3113" spans="1:10" ht="14.25" customHeight="1" x14ac:dyDescent="0.3">
      <c r="A3113" s="216" t="s">
        <v>412</v>
      </c>
      <c r="B3113" s="216" t="s">
        <v>357</v>
      </c>
      <c r="C3113" s="216" t="s">
        <v>432</v>
      </c>
      <c r="D3113" s="219" t="s">
        <v>431</v>
      </c>
      <c r="E3113" s="218"/>
      <c r="F3113" s="217"/>
      <c r="G3113" s="216" t="s">
        <v>338</v>
      </c>
      <c r="H3113" s="215">
        <v>1</v>
      </c>
      <c r="I3113" s="214">
        <v>13.67</v>
      </c>
      <c r="J3113" s="213">
        <v>13.67</v>
      </c>
    </row>
    <row r="3114" spans="1:10" ht="22.8" customHeight="1" x14ac:dyDescent="0.3">
      <c r="A3114" s="220" t="s">
        <v>342</v>
      </c>
      <c r="B3114" s="216" t="s">
        <v>357</v>
      </c>
      <c r="C3114" s="216" t="s">
        <v>435</v>
      </c>
      <c r="D3114" s="219" t="s">
        <v>434</v>
      </c>
      <c r="E3114" s="218"/>
      <c r="F3114" s="217"/>
      <c r="G3114" s="216" t="s">
        <v>338</v>
      </c>
      <c r="H3114" s="215">
        <v>1</v>
      </c>
      <c r="I3114" s="214">
        <v>0.54</v>
      </c>
      <c r="J3114" s="213">
        <v>0.54</v>
      </c>
    </row>
    <row r="3115" spans="1:10" ht="14.25" customHeight="1" x14ac:dyDescent="0.3">
      <c r="A3115" s="220" t="s">
        <v>342</v>
      </c>
      <c r="B3115" s="216" t="s">
        <v>357</v>
      </c>
      <c r="C3115" s="216" t="s">
        <v>436</v>
      </c>
      <c r="D3115" s="219" t="s">
        <v>427</v>
      </c>
      <c r="E3115" s="218"/>
      <c r="F3115" s="217"/>
      <c r="G3115" s="216" t="s">
        <v>338</v>
      </c>
      <c r="H3115" s="215">
        <v>1</v>
      </c>
      <c r="I3115" s="214">
        <v>7.9</v>
      </c>
      <c r="J3115" s="213">
        <v>7.9</v>
      </c>
    </row>
    <row r="3116" spans="1:10" ht="14.25" customHeight="1" x14ac:dyDescent="0.3">
      <c r="A3116" s="212" t="s">
        <v>337</v>
      </c>
      <c r="B3116" s="211"/>
      <c r="C3116" s="211"/>
      <c r="D3116" s="211"/>
      <c r="E3116" s="210"/>
      <c r="F3116" s="209">
        <v>6.46</v>
      </c>
      <c r="G3116" s="212" t="s">
        <v>336</v>
      </c>
      <c r="H3116" s="211"/>
      <c r="I3116" s="210"/>
      <c r="J3116" s="209">
        <v>22.11</v>
      </c>
    </row>
    <row r="3117" spans="1:10" ht="14.25" customHeight="1" x14ac:dyDescent="0.3">
      <c r="A3117" s="212" t="s">
        <v>335</v>
      </c>
      <c r="B3117" s="211"/>
      <c r="C3117" s="211"/>
      <c r="D3117" s="211"/>
      <c r="E3117" s="210"/>
      <c r="F3117" s="209">
        <v>7.21</v>
      </c>
      <c r="G3117" s="212" t="s">
        <v>334</v>
      </c>
      <c r="H3117" s="211"/>
      <c r="I3117" s="210"/>
      <c r="J3117" s="209">
        <v>4.97</v>
      </c>
    </row>
    <row r="3118" spans="1:10" ht="14.25" customHeight="1" x14ac:dyDescent="0.3">
      <c r="A3118" s="212" t="s">
        <v>333</v>
      </c>
      <c r="B3118" s="211"/>
      <c r="C3118" s="211"/>
      <c r="D3118" s="211"/>
      <c r="E3118" s="210"/>
      <c r="F3118" s="209">
        <v>22.11</v>
      </c>
      <c r="G3118" s="212" t="s">
        <v>332</v>
      </c>
      <c r="H3118" s="211"/>
      <c r="I3118" s="210"/>
      <c r="J3118" s="209">
        <v>27.08</v>
      </c>
    </row>
    <row r="3119" spans="1:10" ht="14.25" customHeight="1" x14ac:dyDescent="0.3">
      <c r="A3119" s="232" t="s">
        <v>342</v>
      </c>
      <c r="B3119" s="228" t="s">
        <v>357</v>
      </c>
      <c r="C3119" s="228" t="s">
        <v>436</v>
      </c>
      <c r="D3119" s="231" t="s">
        <v>427</v>
      </c>
      <c r="E3119" s="230"/>
      <c r="F3119" s="230"/>
      <c r="G3119" s="230"/>
      <c r="H3119" s="230"/>
      <c r="I3119" s="229"/>
      <c r="J3119" s="228" t="s">
        <v>338</v>
      </c>
    </row>
    <row r="3120" spans="1:10" ht="14.25" customHeight="1" x14ac:dyDescent="0.3">
      <c r="A3120" s="224" t="s">
        <v>54</v>
      </c>
      <c r="B3120" s="224" t="s">
        <v>55</v>
      </c>
      <c r="C3120" s="224" t="s">
        <v>9</v>
      </c>
      <c r="D3120" s="227" t="s">
        <v>10</v>
      </c>
      <c r="E3120" s="226"/>
      <c r="F3120" s="225"/>
      <c r="G3120" s="224" t="s">
        <v>353</v>
      </c>
      <c r="H3120" s="224" t="s">
        <v>352</v>
      </c>
      <c r="I3120" s="223" t="s">
        <v>351</v>
      </c>
      <c r="J3120" s="222" t="s">
        <v>56</v>
      </c>
    </row>
    <row r="3121" spans="1:10" ht="22.8" customHeight="1" x14ac:dyDescent="0.3">
      <c r="A3121" s="216" t="s">
        <v>346</v>
      </c>
      <c r="B3121" s="216" t="s">
        <v>357</v>
      </c>
      <c r="C3121" s="216" t="s">
        <v>426</v>
      </c>
      <c r="D3121" s="219" t="s">
        <v>425</v>
      </c>
      <c r="E3121" s="218"/>
      <c r="F3121" s="217"/>
      <c r="G3121" s="216" t="s">
        <v>338</v>
      </c>
      <c r="H3121" s="215">
        <v>1</v>
      </c>
      <c r="I3121" s="214">
        <v>3.47</v>
      </c>
      <c r="J3121" s="213">
        <v>3.47</v>
      </c>
    </row>
    <row r="3122" spans="1:10" ht="22.8" customHeight="1" x14ac:dyDescent="0.3">
      <c r="A3122" s="216" t="s">
        <v>346</v>
      </c>
      <c r="B3122" s="216" t="s">
        <v>357</v>
      </c>
      <c r="C3122" s="216" t="s">
        <v>424</v>
      </c>
      <c r="D3122" s="219" t="s">
        <v>423</v>
      </c>
      <c r="E3122" s="218"/>
      <c r="F3122" s="217"/>
      <c r="G3122" s="216" t="s">
        <v>338</v>
      </c>
      <c r="H3122" s="215">
        <v>1</v>
      </c>
      <c r="I3122" s="214">
        <v>1</v>
      </c>
      <c r="J3122" s="213">
        <v>1</v>
      </c>
    </row>
    <row r="3123" spans="1:10" ht="14.25" customHeight="1" x14ac:dyDescent="0.3">
      <c r="A3123" s="216" t="s">
        <v>346</v>
      </c>
      <c r="B3123" s="216" t="s">
        <v>357</v>
      </c>
      <c r="C3123" s="216" t="s">
        <v>422</v>
      </c>
      <c r="D3123" s="219" t="s">
        <v>421</v>
      </c>
      <c r="E3123" s="218"/>
      <c r="F3123" s="217"/>
      <c r="G3123" s="216" t="s">
        <v>338</v>
      </c>
      <c r="H3123" s="215">
        <v>1</v>
      </c>
      <c r="I3123" s="214">
        <v>1.34</v>
      </c>
      <c r="J3123" s="213">
        <v>1.34</v>
      </c>
    </row>
    <row r="3124" spans="1:10" ht="14.25" customHeight="1" x14ac:dyDescent="0.3">
      <c r="A3124" s="216" t="s">
        <v>346</v>
      </c>
      <c r="B3124" s="216" t="s">
        <v>357</v>
      </c>
      <c r="C3124" s="216" t="s">
        <v>420</v>
      </c>
      <c r="D3124" s="219" t="s">
        <v>419</v>
      </c>
      <c r="E3124" s="218"/>
      <c r="F3124" s="217"/>
      <c r="G3124" s="216" t="s">
        <v>338</v>
      </c>
      <c r="H3124" s="215">
        <v>1</v>
      </c>
      <c r="I3124" s="214">
        <v>0.04</v>
      </c>
      <c r="J3124" s="213">
        <v>0.04</v>
      </c>
    </row>
    <row r="3125" spans="1:10" ht="22.8" customHeight="1" x14ac:dyDescent="0.3">
      <c r="A3125" s="216" t="s">
        <v>346</v>
      </c>
      <c r="B3125" s="216" t="s">
        <v>357</v>
      </c>
      <c r="C3125" s="216" t="s">
        <v>418</v>
      </c>
      <c r="D3125" s="219" t="s">
        <v>417</v>
      </c>
      <c r="E3125" s="218"/>
      <c r="F3125" s="217"/>
      <c r="G3125" s="216" t="s">
        <v>338</v>
      </c>
      <c r="H3125" s="215">
        <v>1</v>
      </c>
      <c r="I3125" s="214">
        <v>0.85</v>
      </c>
      <c r="J3125" s="213">
        <v>0.85</v>
      </c>
    </row>
    <row r="3126" spans="1:10" ht="22.8" customHeight="1" x14ac:dyDescent="0.3">
      <c r="A3126" s="216" t="s">
        <v>346</v>
      </c>
      <c r="B3126" s="216" t="s">
        <v>357</v>
      </c>
      <c r="C3126" s="216" t="s">
        <v>416</v>
      </c>
      <c r="D3126" s="219" t="s">
        <v>415</v>
      </c>
      <c r="E3126" s="218"/>
      <c r="F3126" s="217"/>
      <c r="G3126" s="216" t="s">
        <v>338</v>
      </c>
      <c r="H3126" s="215">
        <v>1</v>
      </c>
      <c r="I3126" s="214">
        <v>1.2</v>
      </c>
      <c r="J3126" s="213">
        <v>1.2</v>
      </c>
    </row>
    <row r="3127" spans="1:10" ht="14.25" customHeight="1" x14ac:dyDescent="0.3">
      <c r="A3127" s="212" t="s">
        <v>337</v>
      </c>
      <c r="B3127" s="211"/>
      <c r="C3127" s="211"/>
      <c r="D3127" s="211"/>
      <c r="E3127" s="210"/>
      <c r="F3127" s="209">
        <v>0</v>
      </c>
      <c r="G3127" s="212" t="s">
        <v>336</v>
      </c>
      <c r="H3127" s="211"/>
      <c r="I3127" s="210"/>
      <c r="J3127" s="209">
        <v>7.9</v>
      </c>
    </row>
    <row r="3128" spans="1:10" ht="14.25" customHeight="1" x14ac:dyDescent="0.3">
      <c r="A3128" s="212" t="s">
        <v>335</v>
      </c>
      <c r="B3128" s="211"/>
      <c r="C3128" s="211"/>
      <c r="D3128" s="211"/>
      <c r="E3128" s="210"/>
      <c r="F3128" s="209">
        <v>0</v>
      </c>
      <c r="G3128" s="212" t="s">
        <v>334</v>
      </c>
      <c r="H3128" s="211"/>
      <c r="I3128" s="210"/>
      <c r="J3128" s="209">
        <v>1.78</v>
      </c>
    </row>
    <row r="3129" spans="1:10" ht="14.25" customHeight="1" x14ac:dyDescent="0.3">
      <c r="A3129" s="212" t="s">
        <v>333</v>
      </c>
      <c r="B3129" s="211"/>
      <c r="C3129" s="211"/>
      <c r="D3129" s="211"/>
      <c r="E3129" s="210"/>
      <c r="F3129" s="209">
        <v>0</v>
      </c>
      <c r="G3129" s="212" t="s">
        <v>332</v>
      </c>
      <c r="H3129" s="211"/>
      <c r="I3129" s="210"/>
      <c r="J3129" s="209">
        <v>9.68</v>
      </c>
    </row>
    <row r="3130" spans="1:10" ht="22.8" customHeight="1" x14ac:dyDescent="0.3">
      <c r="A3130" s="232" t="s">
        <v>342</v>
      </c>
      <c r="B3130" s="228" t="s">
        <v>357</v>
      </c>
      <c r="C3130" s="228" t="s">
        <v>435</v>
      </c>
      <c r="D3130" s="231" t="s">
        <v>434</v>
      </c>
      <c r="E3130" s="230"/>
      <c r="F3130" s="230"/>
      <c r="G3130" s="230"/>
      <c r="H3130" s="230"/>
      <c r="I3130" s="229"/>
      <c r="J3130" s="228" t="s">
        <v>338</v>
      </c>
    </row>
    <row r="3131" spans="1:10" ht="3.45" customHeight="1" x14ac:dyDescent="0.3"/>
    <row r="3132" spans="1:10" ht="11.25" customHeight="1" x14ac:dyDescent="0.3">
      <c r="A3132" s="208" t="s">
        <v>331</v>
      </c>
      <c r="B3132" s="208"/>
      <c r="C3132" s="208"/>
      <c r="D3132" s="208"/>
      <c r="E3132" s="208"/>
      <c r="F3132" s="208"/>
      <c r="G3132" s="208"/>
      <c r="H3132" s="208"/>
      <c r="I3132" s="208"/>
      <c r="J3132" s="208"/>
    </row>
    <row r="3133" spans="1:10" ht="11.25" customHeight="1" x14ac:dyDescent="0.3">
      <c r="A3133" s="208" t="s">
        <v>330</v>
      </c>
      <c r="B3133" s="208"/>
      <c r="C3133" s="208"/>
      <c r="D3133" s="208"/>
      <c r="E3133" s="208"/>
      <c r="F3133" s="208"/>
      <c r="G3133" s="208"/>
      <c r="H3133" s="208"/>
      <c r="I3133" s="208"/>
      <c r="J3133" s="208"/>
    </row>
    <row r="3134" spans="1:10" ht="11.25" customHeight="1" x14ac:dyDescent="0.3">
      <c r="A3134" s="208" t="s">
        <v>329</v>
      </c>
      <c r="B3134" s="208"/>
      <c r="C3134" s="208"/>
      <c r="D3134" s="208"/>
      <c r="E3134" s="208"/>
      <c r="F3134" s="208"/>
      <c r="G3134" s="208"/>
      <c r="H3134" s="208"/>
      <c r="I3134" s="208"/>
      <c r="J3134" s="208"/>
    </row>
    <row r="3135" spans="1:10" ht="70.95" customHeight="1" x14ac:dyDescent="0.3"/>
    <row r="3136" spans="1:10" ht="14.25" customHeight="1" x14ac:dyDescent="0.3">
      <c r="A3136" s="256" t="s">
        <v>395</v>
      </c>
      <c r="B3136" s="255"/>
      <c r="C3136" s="255"/>
      <c r="D3136" s="255"/>
      <c r="E3136" s="255"/>
      <c r="F3136" s="255"/>
      <c r="G3136" s="255"/>
      <c r="H3136" s="255"/>
      <c r="I3136" s="255"/>
      <c r="J3136" s="254"/>
    </row>
    <row r="3137" spans="1:10" ht="14.25" customHeight="1" x14ac:dyDescent="0.3">
      <c r="A3137" s="253" t="s">
        <v>394</v>
      </c>
      <c r="B3137" s="251" t="s">
        <v>57</v>
      </c>
      <c r="C3137" s="250"/>
      <c r="D3137" s="250"/>
      <c r="E3137" s="250"/>
      <c r="F3137" s="250"/>
      <c r="G3137" s="250"/>
      <c r="H3137" s="249"/>
      <c r="I3137" s="233" t="s">
        <v>393</v>
      </c>
      <c r="J3137" s="216" t="s">
        <v>433</v>
      </c>
    </row>
    <row r="3138" spans="1:10" ht="14.25" customHeight="1" x14ac:dyDescent="0.3">
      <c r="A3138" s="253" t="s">
        <v>61</v>
      </c>
      <c r="B3138" s="251" t="s">
        <v>65</v>
      </c>
      <c r="C3138" s="250"/>
      <c r="D3138" s="250"/>
      <c r="E3138" s="250"/>
      <c r="F3138" s="250"/>
      <c r="G3138" s="250"/>
      <c r="H3138" s="249"/>
      <c r="I3138" s="233" t="s">
        <v>391</v>
      </c>
      <c r="J3138" s="216" t="s">
        <v>390</v>
      </c>
    </row>
    <row r="3139" spans="1:10" ht="14.25" customHeight="1" x14ac:dyDescent="0.3">
      <c r="A3139" s="252" t="s">
        <v>389</v>
      </c>
      <c r="B3139" s="251" t="s">
        <v>209</v>
      </c>
      <c r="C3139" s="250"/>
      <c r="D3139" s="250"/>
      <c r="E3139" s="250"/>
      <c r="F3139" s="250"/>
      <c r="G3139" s="250"/>
      <c r="H3139" s="249"/>
      <c r="I3139" s="240" t="s">
        <v>388</v>
      </c>
      <c r="J3139" s="239"/>
    </row>
    <row r="3140" spans="1:10" ht="14.25" customHeight="1" x14ac:dyDescent="0.3">
      <c r="A3140" s="248" t="s">
        <v>387</v>
      </c>
      <c r="B3140" s="247" t="s">
        <v>386</v>
      </c>
      <c r="C3140" s="246"/>
      <c r="D3140" s="246"/>
      <c r="E3140" s="246"/>
      <c r="F3140" s="246"/>
      <c r="G3140" s="246"/>
      <c r="H3140" s="245"/>
      <c r="I3140" s="233" t="s">
        <v>385</v>
      </c>
      <c r="J3140" s="216" t="s">
        <v>384</v>
      </c>
    </row>
    <row r="3141" spans="1:10" ht="14.25" customHeight="1" x14ac:dyDescent="0.3">
      <c r="A3141" s="238"/>
      <c r="B3141" s="243"/>
      <c r="C3141" s="242"/>
      <c r="D3141" s="242"/>
      <c r="E3141" s="242"/>
      <c r="F3141" s="242"/>
      <c r="G3141" s="242"/>
      <c r="H3141" s="241"/>
      <c r="I3141" s="244" t="s">
        <v>383</v>
      </c>
      <c r="J3141" s="216" t="s">
        <v>382</v>
      </c>
    </row>
    <row r="3142" spans="1:10" ht="14.25" customHeight="1" x14ac:dyDescent="0.3">
      <c r="A3142" s="238"/>
      <c r="B3142" s="243"/>
      <c r="C3142" s="242"/>
      <c r="D3142" s="242"/>
      <c r="E3142" s="242"/>
      <c r="F3142" s="242"/>
      <c r="G3142" s="242"/>
      <c r="H3142" s="241"/>
      <c r="I3142" s="240" t="s">
        <v>7</v>
      </c>
      <c r="J3142" s="239"/>
    </row>
    <row r="3143" spans="1:10" ht="14.25" customHeight="1" x14ac:dyDescent="0.3">
      <c r="A3143" s="238"/>
      <c r="B3143" s="237"/>
      <c r="C3143" s="236"/>
      <c r="D3143" s="236"/>
      <c r="E3143" s="236"/>
      <c r="F3143" s="236"/>
      <c r="G3143" s="236"/>
      <c r="H3143" s="235"/>
      <c r="I3143" s="233" t="s">
        <v>381</v>
      </c>
      <c r="J3143" s="216" t="s">
        <v>380</v>
      </c>
    </row>
    <row r="3144" spans="1:10" ht="14.25" customHeight="1" x14ac:dyDescent="0.3">
      <c r="A3144" s="234"/>
      <c r="B3144" s="219" t="s">
        <v>378</v>
      </c>
      <c r="C3144" s="218"/>
      <c r="D3144" s="217"/>
      <c r="E3144" s="219" t="s">
        <v>320</v>
      </c>
      <c r="F3144" s="218"/>
      <c r="G3144" s="218"/>
      <c r="H3144" s="217"/>
      <c r="I3144" s="233" t="s">
        <v>379</v>
      </c>
      <c r="J3144" s="216" t="s">
        <v>378</v>
      </c>
    </row>
    <row r="3145" spans="1:10" ht="14.25" customHeight="1" x14ac:dyDescent="0.3">
      <c r="A3145" s="233" t="s">
        <v>377</v>
      </c>
      <c r="B3145" s="219" t="s">
        <v>376</v>
      </c>
      <c r="C3145" s="218"/>
      <c r="D3145" s="218"/>
      <c r="E3145" s="218"/>
      <c r="F3145" s="218"/>
      <c r="G3145" s="218"/>
      <c r="H3145" s="218"/>
      <c r="I3145" s="218"/>
      <c r="J3145" s="217"/>
    </row>
    <row r="3146" spans="1:10" ht="14.25" customHeight="1" x14ac:dyDescent="0.3">
      <c r="A3146" s="224" t="s">
        <v>54</v>
      </c>
      <c r="B3146" s="224" t="s">
        <v>55</v>
      </c>
      <c r="C3146" s="224" t="s">
        <v>9</v>
      </c>
      <c r="D3146" s="227" t="s">
        <v>10</v>
      </c>
      <c r="E3146" s="226"/>
      <c r="F3146" s="225"/>
      <c r="G3146" s="224" t="s">
        <v>353</v>
      </c>
      <c r="H3146" s="224" t="s">
        <v>352</v>
      </c>
      <c r="I3146" s="223" t="s">
        <v>351</v>
      </c>
      <c r="J3146" s="222" t="s">
        <v>56</v>
      </c>
    </row>
    <row r="3147" spans="1:10" ht="14.25" customHeight="1" x14ac:dyDescent="0.3">
      <c r="A3147" s="216" t="s">
        <v>412</v>
      </c>
      <c r="B3147" s="216" t="s">
        <v>357</v>
      </c>
      <c r="C3147" s="216" t="s">
        <v>432</v>
      </c>
      <c r="D3147" s="219" t="s">
        <v>431</v>
      </c>
      <c r="E3147" s="218"/>
      <c r="F3147" s="217"/>
      <c r="G3147" s="216" t="s">
        <v>338</v>
      </c>
      <c r="H3147" s="215">
        <v>3.9199999999999999E-2</v>
      </c>
      <c r="I3147" s="214">
        <v>13.67</v>
      </c>
      <c r="J3147" s="213">
        <v>0.54</v>
      </c>
    </row>
    <row r="3148" spans="1:10" ht="14.25" customHeight="1" x14ac:dyDescent="0.3">
      <c r="A3148" s="212" t="s">
        <v>337</v>
      </c>
      <c r="B3148" s="211"/>
      <c r="C3148" s="211"/>
      <c r="D3148" s="211"/>
      <c r="E3148" s="210"/>
      <c r="F3148" s="209">
        <v>0.25</v>
      </c>
      <c r="G3148" s="212" t="s">
        <v>336</v>
      </c>
      <c r="H3148" s="211"/>
      <c r="I3148" s="210"/>
      <c r="J3148" s="209">
        <v>0.54</v>
      </c>
    </row>
    <row r="3149" spans="1:10" ht="14.25" customHeight="1" x14ac:dyDescent="0.3">
      <c r="A3149" s="212" t="s">
        <v>335</v>
      </c>
      <c r="B3149" s="211"/>
      <c r="C3149" s="211"/>
      <c r="D3149" s="211"/>
      <c r="E3149" s="210"/>
      <c r="F3149" s="209">
        <v>0.28999999999999998</v>
      </c>
      <c r="G3149" s="212" t="s">
        <v>334</v>
      </c>
      <c r="H3149" s="211"/>
      <c r="I3149" s="210"/>
      <c r="J3149" s="209">
        <v>0.12</v>
      </c>
    </row>
    <row r="3150" spans="1:10" ht="14.25" customHeight="1" x14ac:dyDescent="0.3">
      <c r="A3150" s="212" t="s">
        <v>333</v>
      </c>
      <c r="B3150" s="211"/>
      <c r="C3150" s="211"/>
      <c r="D3150" s="211"/>
      <c r="E3150" s="210"/>
      <c r="F3150" s="209">
        <v>0.54</v>
      </c>
      <c r="G3150" s="212" t="s">
        <v>332</v>
      </c>
      <c r="H3150" s="211"/>
      <c r="I3150" s="210"/>
      <c r="J3150" s="209">
        <v>0.66</v>
      </c>
    </row>
    <row r="3151" spans="1:10" ht="14.25" customHeight="1" x14ac:dyDescent="0.3">
      <c r="A3151" s="232" t="s">
        <v>342</v>
      </c>
      <c r="B3151" s="228" t="s">
        <v>357</v>
      </c>
      <c r="C3151" s="228" t="s">
        <v>430</v>
      </c>
      <c r="D3151" s="231" t="s">
        <v>429</v>
      </c>
      <c r="E3151" s="230"/>
      <c r="F3151" s="230"/>
      <c r="G3151" s="230"/>
      <c r="H3151" s="230"/>
      <c r="I3151" s="229"/>
      <c r="J3151" s="228" t="s">
        <v>338</v>
      </c>
    </row>
    <row r="3152" spans="1:10" ht="14.25" customHeight="1" x14ac:dyDescent="0.3">
      <c r="A3152" s="224" t="s">
        <v>54</v>
      </c>
      <c r="B3152" s="224" t="s">
        <v>55</v>
      </c>
      <c r="C3152" s="224" t="s">
        <v>9</v>
      </c>
      <c r="D3152" s="227" t="s">
        <v>10</v>
      </c>
      <c r="E3152" s="226"/>
      <c r="F3152" s="225"/>
      <c r="G3152" s="224" t="s">
        <v>353</v>
      </c>
      <c r="H3152" s="224" t="s">
        <v>352</v>
      </c>
      <c r="I3152" s="223" t="s">
        <v>351</v>
      </c>
      <c r="J3152" s="222" t="s">
        <v>56</v>
      </c>
    </row>
    <row r="3153" spans="1:10" ht="14.25" customHeight="1" x14ac:dyDescent="0.3">
      <c r="A3153" s="216" t="s">
        <v>412</v>
      </c>
      <c r="B3153" s="216" t="s">
        <v>357</v>
      </c>
      <c r="C3153" s="216" t="s">
        <v>411</v>
      </c>
      <c r="D3153" s="219" t="s">
        <v>410</v>
      </c>
      <c r="E3153" s="218"/>
      <c r="F3153" s="217"/>
      <c r="G3153" s="216" t="s">
        <v>338</v>
      </c>
      <c r="H3153" s="215">
        <v>1</v>
      </c>
      <c r="I3153" s="214">
        <v>18.89</v>
      </c>
      <c r="J3153" s="213">
        <v>18.89</v>
      </c>
    </row>
    <row r="3154" spans="1:10" ht="22.8" customHeight="1" x14ac:dyDescent="0.3">
      <c r="A3154" s="220" t="s">
        <v>342</v>
      </c>
      <c r="B3154" s="216" t="s">
        <v>357</v>
      </c>
      <c r="C3154" s="216" t="s">
        <v>414</v>
      </c>
      <c r="D3154" s="219" t="s">
        <v>413</v>
      </c>
      <c r="E3154" s="218"/>
      <c r="F3154" s="217"/>
      <c r="G3154" s="216" t="s">
        <v>338</v>
      </c>
      <c r="H3154" s="215">
        <v>1</v>
      </c>
      <c r="I3154" s="214">
        <v>0.74</v>
      </c>
      <c r="J3154" s="213">
        <v>0.74</v>
      </c>
    </row>
    <row r="3155" spans="1:10" ht="14.25" customHeight="1" x14ac:dyDescent="0.3">
      <c r="A3155" s="220" t="s">
        <v>342</v>
      </c>
      <c r="B3155" s="216" t="s">
        <v>357</v>
      </c>
      <c r="C3155" s="216" t="s">
        <v>428</v>
      </c>
      <c r="D3155" s="219" t="s">
        <v>427</v>
      </c>
      <c r="E3155" s="218"/>
      <c r="F3155" s="217"/>
      <c r="G3155" s="216" t="s">
        <v>338</v>
      </c>
      <c r="H3155" s="215">
        <v>1</v>
      </c>
      <c r="I3155" s="214">
        <v>7.9</v>
      </c>
      <c r="J3155" s="213">
        <v>7.9</v>
      </c>
    </row>
    <row r="3156" spans="1:10" ht="14.25" customHeight="1" x14ac:dyDescent="0.3">
      <c r="A3156" s="212" t="s">
        <v>337</v>
      </c>
      <c r="B3156" s="211"/>
      <c r="C3156" s="211"/>
      <c r="D3156" s="211"/>
      <c r="E3156" s="210"/>
      <c r="F3156" s="209">
        <v>8.93</v>
      </c>
      <c r="G3156" s="212" t="s">
        <v>336</v>
      </c>
      <c r="H3156" s="211"/>
      <c r="I3156" s="210"/>
      <c r="J3156" s="209">
        <v>27.53</v>
      </c>
    </row>
    <row r="3157" spans="1:10" ht="14.25" customHeight="1" x14ac:dyDescent="0.3">
      <c r="A3157" s="212" t="s">
        <v>335</v>
      </c>
      <c r="B3157" s="211"/>
      <c r="C3157" s="211"/>
      <c r="D3157" s="211"/>
      <c r="E3157" s="210"/>
      <c r="F3157" s="209">
        <v>9.9600000000000009</v>
      </c>
      <c r="G3157" s="212" t="s">
        <v>334</v>
      </c>
      <c r="H3157" s="211"/>
      <c r="I3157" s="210"/>
      <c r="J3157" s="209">
        <v>6.19</v>
      </c>
    </row>
    <row r="3158" spans="1:10" ht="14.25" customHeight="1" x14ac:dyDescent="0.3">
      <c r="A3158" s="212" t="s">
        <v>333</v>
      </c>
      <c r="B3158" s="211"/>
      <c r="C3158" s="211"/>
      <c r="D3158" s="211"/>
      <c r="E3158" s="210"/>
      <c r="F3158" s="209">
        <v>27.53</v>
      </c>
      <c r="G3158" s="212" t="s">
        <v>332</v>
      </c>
      <c r="H3158" s="211"/>
      <c r="I3158" s="210"/>
      <c r="J3158" s="209">
        <v>33.72</v>
      </c>
    </row>
    <row r="3159" spans="1:10" ht="14.25" customHeight="1" x14ac:dyDescent="0.3">
      <c r="A3159" s="232" t="s">
        <v>342</v>
      </c>
      <c r="B3159" s="228" t="s">
        <v>357</v>
      </c>
      <c r="C3159" s="228" t="s">
        <v>428</v>
      </c>
      <c r="D3159" s="231" t="s">
        <v>427</v>
      </c>
      <c r="E3159" s="230"/>
      <c r="F3159" s="230"/>
      <c r="G3159" s="230"/>
      <c r="H3159" s="230"/>
      <c r="I3159" s="229"/>
      <c r="J3159" s="228" t="s">
        <v>338</v>
      </c>
    </row>
    <row r="3160" spans="1:10" ht="14.25" customHeight="1" x14ac:dyDescent="0.3">
      <c r="A3160" s="224" t="s">
        <v>54</v>
      </c>
      <c r="B3160" s="224" t="s">
        <v>55</v>
      </c>
      <c r="C3160" s="224" t="s">
        <v>9</v>
      </c>
      <c r="D3160" s="227" t="s">
        <v>10</v>
      </c>
      <c r="E3160" s="226"/>
      <c r="F3160" s="225"/>
      <c r="G3160" s="224" t="s">
        <v>353</v>
      </c>
      <c r="H3160" s="224" t="s">
        <v>352</v>
      </c>
      <c r="I3160" s="223" t="s">
        <v>351</v>
      </c>
      <c r="J3160" s="222" t="s">
        <v>56</v>
      </c>
    </row>
    <row r="3161" spans="1:10" ht="22.8" customHeight="1" x14ac:dyDescent="0.3">
      <c r="A3161" s="216" t="s">
        <v>346</v>
      </c>
      <c r="B3161" s="216" t="s">
        <v>357</v>
      </c>
      <c r="C3161" s="216" t="s">
        <v>426</v>
      </c>
      <c r="D3161" s="219" t="s">
        <v>425</v>
      </c>
      <c r="E3161" s="218"/>
      <c r="F3161" s="217"/>
      <c r="G3161" s="216" t="s">
        <v>338</v>
      </c>
      <c r="H3161" s="215">
        <v>1</v>
      </c>
      <c r="I3161" s="214">
        <v>3.47</v>
      </c>
      <c r="J3161" s="213">
        <v>3.47</v>
      </c>
    </row>
    <row r="3162" spans="1:10" ht="22.8" customHeight="1" x14ac:dyDescent="0.3">
      <c r="A3162" s="216" t="s">
        <v>346</v>
      </c>
      <c r="B3162" s="216" t="s">
        <v>357</v>
      </c>
      <c r="C3162" s="216" t="s">
        <v>424</v>
      </c>
      <c r="D3162" s="219" t="s">
        <v>423</v>
      </c>
      <c r="E3162" s="218"/>
      <c r="F3162" s="217"/>
      <c r="G3162" s="216" t="s">
        <v>338</v>
      </c>
      <c r="H3162" s="215">
        <v>1</v>
      </c>
      <c r="I3162" s="214">
        <v>1</v>
      </c>
      <c r="J3162" s="213">
        <v>1</v>
      </c>
    </row>
    <row r="3163" spans="1:10" ht="14.25" customHeight="1" x14ac:dyDescent="0.3">
      <c r="A3163" s="216" t="s">
        <v>346</v>
      </c>
      <c r="B3163" s="216" t="s">
        <v>357</v>
      </c>
      <c r="C3163" s="216" t="s">
        <v>422</v>
      </c>
      <c r="D3163" s="219" t="s">
        <v>421</v>
      </c>
      <c r="E3163" s="218"/>
      <c r="F3163" s="217"/>
      <c r="G3163" s="216" t="s">
        <v>338</v>
      </c>
      <c r="H3163" s="215">
        <v>1</v>
      </c>
      <c r="I3163" s="214">
        <v>1.34</v>
      </c>
      <c r="J3163" s="213">
        <v>1.34</v>
      </c>
    </row>
    <row r="3164" spans="1:10" ht="14.25" customHeight="1" x14ac:dyDescent="0.3">
      <c r="A3164" s="216" t="s">
        <v>346</v>
      </c>
      <c r="B3164" s="216" t="s">
        <v>357</v>
      </c>
      <c r="C3164" s="216" t="s">
        <v>420</v>
      </c>
      <c r="D3164" s="219" t="s">
        <v>419</v>
      </c>
      <c r="E3164" s="218"/>
      <c r="F3164" s="217"/>
      <c r="G3164" s="216" t="s">
        <v>338</v>
      </c>
      <c r="H3164" s="215">
        <v>1</v>
      </c>
      <c r="I3164" s="214">
        <v>0.04</v>
      </c>
      <c r="J3164" s="213">
        <v>0.04</v>
      </c>
    </row>
    <row r="3165" spans="1:10" ht="22.8" customHeight="1" x14ac:dyDescent="0.3">
      <c r="A3165" s="216" t="s">
        <v>346</v>
      </c>
      <c r="B3165" s="216" t="s">
        <v>357</v>
      </c>
      <c r="C3165" s="216" t="s">
        <v>418</v>
      </c>
      <c r="D3165" s="219" t="s">
        <v>417</v>
      </c>
      <c r="E3165" s="218"/>
      <c r="F3165" s="217"/>
      <c r="G3165" s="216" t="s">
        <v>338</v>
      </c>
      <c r="H3165" s="215">
        <v>1</v>
      </c>
      <c r="I3165" s="214">
        <v>0.85</v>
      </c>
      <c r="J3165" s="213">
        <v>0.85</v>
      </c>
    </row>
    <row r="3166" spans="1:10" ht="22.8" customHeight="1" x14ac:dyDescent="0.3">
      <c r="A3166" s="216" t="s">
        <v>346</v>
      </c>
      <c r="B3166" s="216" t="s">
        <v>357</v>
      </c>
      <c r="C3166" s="216" t="s">
        <v>416</v>
      </c>
      <c r="D3166" s="219" t="s">
        <v>415</v>
      </c>
      <c r="E3166" s="218"/>
      <c r="F3166" s="217"/>
      <c r="G3166" s="216" t="s">
        <v>338</v>
      </c>
      <c r="H3166" s="215">
        <v>1</v>
      </c>
      <c r="I3166" s="214">
        <v>1.2</v>
      </c>
      <c r="J3166" s="213">
        <v>1.2</v>
      </c>
    </row>
    <row r="3167" spans="1:10" ht="14.25" customHeight="1" x14ac:dyDescent="0.3">
      <c r="A3167" s="212" t="s">
        <v>337</v>
      </c>
      <c r="B3167" s="211"/>
      <c r="C3167" s="211"/>
      <c r="D3167" s="211"/>
      <c r="E3167" s="210"/>
      <c r="F3167" s="209">
        <v>0</v>
      </c>
      <c r="G3167" s="212" t="s">
        <v>336</v>
      </c>
      <c r="H3167" s="211"/>
      <c r="I3167" s="210"/>
      <c r="J3167" s="209">
        <v>7.9</v>
      </c>
    </row>
    <row r="3168" spans="1:10" ht="14.25" customHeight="1" x14ac:dyDescent="0.3">
      <c r="A3168" s="212" t="s">
        <v>335</v>
      </c>
      <c r="B3168" s="211"/>
      <c r="C3168" s="211"/>
      <c r="D3168" s="211"/>
      <c r="E3168" s="210"/>
      <c r="F3168" s="209">
        <v>0</v>
      </c>
      <c r="G3168" s="212" t="s">
        <v>334</v>
      </c>
      <c r="H3168" s="211"/>
      <c r="I3168" s="210"/>
      <c r="J3168" s="209">
        <v>1.78</v>
      </c>
    </row>
    <row r="3169" spans="1:10" ht="14.25" customHeight="1" x14ac:dyDescent="0.3">
      <c r="A3169" s="212" t="s">
        <v>333</v>
      </c>
      <c r="B3169" s="211"/>
      <c r="C3169" s="211"/>
      <c r="D3169" s="211"/>
      <c r="E3169" s="210"/>
      <c r="F3169" s="209">
        <v>0</v>
      </c>
      <c r="G3169" s="212" t="s">
        <v>332</v>
      </c>
      <c r="H3169" s="211"/>
      <c r="I3169" s="210"/>
      <c r="J3169" s="209">
        <v>9.68</v>
      </c>
    </row>
    <row r="3170" spans="1:10" ht="22.8" customHeight="1" x14ac:dyDescent="0.3">
      <c r="A3170" s="232" t="s">
        <v>342</v>
      </c>
      <c r="B3170" s="228" t="s">
        <v>357</v>
      </c>
      <c r="C3170" s="228" t="s">
        <v>414</v>
      </c>
      <c r="D3170" s="231" t="s">
        <v>413</v>
      </c>
      <c r="E3170" s="230"/>
      <c r="F3170" s="230"/>
      <c r="G3170" s="230"/>
      <c r="H3170" s="230"/>
      <c r="I3170" s="229"/>
      <c r="J3170" s="228" t="s">
        <v>338</v>
      </c>
    </row>
    <row r="3171" spans="1:10" ht="14.25" customHeight="1" x14ac:dyDescent="0.3">
      <c r="A3171" s="224" t="s">
        <v>54</v>
      </c>
      <c r="B3171" s="224" t="s">
        <v>55</v>
      </c>
      <c r="C3171" s="224" t="s">
        <v>9</v>
      </c>
      <c r="D3171" s="227" t="s">
        <v>10</v>
      </c>
      <c r="E3171" s="226"/>
      <c r="F3171" s="225"/>
      <c r="G3171" s="224" t="s">
        <v>353</v>
      </c>
      <c r="H3171" s="224" t="s">
        <v>352</v>
      </c>
      <c r="I3171" s="223" t="s">
        <v>351</v>
      </c>
      <c r="J3171" s="222" t="s">
        <v>56</v>
      </c>
    </row>
    <row r="3172" spans="1:10" ht="14.25" customHeight="1" x14ac:dyDescent="0.3">
      <c r="A3172" s="216" t="s">
        <v>412</v>
      </c>
      <c r="B3172" s="216" t="s">
        <v>357</v>
      </c>
      <c r="C3172" s="216" t="s">
        <v>411</v>
      </c>
      <c r="D3172" s="219" t="s">
        <v>410</v>
      </c>
      <c r="E3172" s="218"/>
      <c r="F3172" s="217"/>
      <c r="G3172" s="216" t="s">
        <v>338</v>
      </c>
      <c r="H3172" s="215">
        <v>3.9199999999999999E-2</v>
      </c>
      <c r="I3172" s="214">
        <v>18.89</v>
      </c>
      <c r="J3172" s="213">
        <v>0.74</v>
      </c>
    </row>
    <row r="3173" spans="1:10" ht="14.25" customHeight="1" x14ac:dyDescent="0.3">
      <c r="A3173" s="212" t="s">
        <v>337</v>
      </c>
      <c r="B3173" s="211"/>
      <c r="C3173" s="211"/>
      <c r="D3173" s="211"/>
      <c r="E3173" s="210"/>
      <c r="F3173" s="209">
        <v>0.35</v>
      </c>
      <c r="G3173" s="212" t="s">
        <v>336</v>
      </c>
      <c r="H3173" s="211"/>
      <c r="I3173" s="210"/>
      <c r="J3173" s="209">
        <v>0.74</v>
      </c>
    </row>
    <row r="3174" spans="1:10" ht="14.25" customHeight="1" x14ac:dyDescent="0.3">
      <c r="A3174" s="212" t="s">
        <v>335</v>
      </c>
      <c r="B3174" s="211"/>
      <c r="C3174" s="211"/>
      <c r="D3174" s="211"/>
      <c r="E3174" s="210"/>
      <c r="F3174" s="209">
        <v>0.39</v>
      </c>
      <c r="G3174" s="212" t="s">
        <v>334</v>
      </c>
      <c r="H3174" s="211"/>
      <c r="I3174" s="210"/>
      <c r="J3174" s="209">
        <v>0.17</v>
      </c>
    </row>
    <row r="3175" spans="1:10" ht="14.25" customHeight="1" x14ac:dyDescent="0.3">
      <c r="A3175" s="212" t="s">
        <v>333</v>
      </c>
      <c r="B3175" s="211"/>
      <c r="C3175" s="211"/>
      <c r="D3175" s="211"/>
      <c r="E3175" s="210"/>
      <c r="F3175" s="209">
        <v>0.74</v>
      </c>
      <c r="G3175" s="212" t="s">
        <v>332</v>
      </c>
      <c r="H3175" s="211"/>
      <c r="I3175" s="210"/>
      <c r="J3175" s="209">
        <v>0.91</v>
      </c>
    </row>
    <row r="3176" spans="1:10" ht="14.25" customHeight="1" x14ac:dyDescent="0.3">
      <c r="A3176" s="232" t="s">
        <v>342</v>
      </c>
      <c r="B3176" s="228" t="s">
        <v>357</v>
      </c>
      <c r="C3176" s="228" t="s">
        <v>409</v>
      </c>
      <c r="D3176" s="231" t="s">
        <v>408</v>
      </c>
      <c r="E3176" s="230"/>
      <c r="F3176" s="230"/>
      <c r="G3176" s="230"/>
      <c r="H3176" s="230"/>
      <c r="I3176" s="229"/>
      <c r="J3176" s="228" t="s">
        <v>218</v>
      </c>
    </row>
    <row r="3177" spans="1:10" ht="14.25" customHeight="1" x14ac:dyDescent="0.3">
      <c r="A3177" s="224" t="s">
        <v>54</v>
      </c>
      <c r="B3177" s="224" t="s">
        <v>55</v>
      </c>
      <c r="C3177" s="224" t="s">
        <v>9</v>
      </c>
      <c r="D3177" s="227" t="s">
        <v>10</v>
      </c>
      <c r="E3177" s="226"/>
      <c r="F3177" s="225"/>
      <c r="G3177" s="224" t="s">
        <v>353</v>
      </c>
      <c r="H3177" s="224" t="s">
        <v>352</v>
      </c>
      <c r="I3177" s="223" t="s">
        <v>351</v>
      </c>
      <c r="J3177" s="222" t="s">
        <v>56</v>
      </c>
    </row>
    <row r="3178" spans="1:10" ht="14.25" customHeight="1" x14ac:dyDescent="0.3">
      <c r="A3178" s="216" t="s">
        <v>346</v>
      </c>
      <c r="B3178" s="216" t="s">
        <v>357</v>
      </c>
      <c r="C3178" s="216" t="s">
        <v>407</v>
      </c>
      <c r="D3178" s="219" t="s">
        <v>406</v>
      </c>
      <c r="E3178" s="218"/>
      <c r="F3178" s="217"/>
      <c r="G3178" s="216" t="s">
        <v>0</v>
      </c>
      <c r="H3178" s="215">
        <v>57</v>
      </c>
      <c r="I3178" s="214">
        <v>0.75</v>
      </c>
      <c r="J3178" s="213">
        <v>42.75</v>
      </c>
    </row>
    <row r="3179" spans="1:10" ht="14.25" customHeight="1" x14ac:dyDescent="0.3">
      <c r="A3179" s="220" t="s">
        <v>342</v>
      </c>
      <c r="B3179" s="216" t="s">
        <v>357</v>
      </c>
      <c r="C3179" s="216" t="s">
        <v>397</v>
      </c>
      <c r="D3179" s="219" t="s">
        <v>396</v>
      </c>
      <c r="E3179" s="218"/>
      <c r="F3179" s="217"/>
      <c r="G3179" s="216" t="s">
        <v>217</v>
      </c>
      <c r="H3179" s="215">
        <v>0.03</v>
      </c>
      <c r="I3179" s="214">
        <v>473.69</v>
      </c>
      <c r="J3179" s="213">
        <v>14.21</v>
      </c>
    </row>
    <row r="3180" spans="1:10" ht="14.25" customHeight="1" x14ac:dyDescent="0.3">
      <c r="A3180" s="220" t="s">
        <v>342</v>
      </c>
      <c r="B3180" s="216" t="s">
        <v>357</v>
      </c>
      <c r="C3180" s="216" t="s">
        <v>371</v>
      </c>
      <c r="D3180" s="219" t="s">
        <v>370</v>
      </c>
      <c r="E3180" s="218"/>
      <c r="F3180" s="217"/>
      <c r="G3180" s="216" t="s">
        <v>338</v>
      </c>
      <c r="H3180" s="215">
        <v>2.2000000000000002</v>
      </c>
      <c r="I3180" s="214">
        <v>27.22</v>
      </c>
      <c r="J3180" s="213">
        <v>59.88</v>
      </c>
    </row>
    <row r="3181" spans="1:10" ht="14.25" customHeight="1" x14ac:dyDescent="0.3">
      <c r="A3181" s="220" t="s">
        <v>342</v>
      </c>
      <c r="B3181" s="216" t="s">
        <v>357</v>
      </c>
      <c r="C3181" s="216" t="s">
        <v>356</v>
      </c>
      <c r="D3181" s="219" t="s">
        <v>339</v>
      </c>
      <c r="E3181" s="218"/>
      <c r="F3181" s="217"/>
      <c r="G3181" s="216" t="s">
        <v>338</v>
      </c>
      <c r="H3181" s="215">
        <v>1.1000000000000001</v>
      </c>
      <c r="I3181" s="214">
        <v>21.76</v>
      </c>
      <c r="J3181" s="213">
        <v>23.94</v>
      </c>
    </row>
    <row r="3182" spans="1:10" ht="14.25" customHeight="1" x14ac:dyDescent="0.3">
      <c r="A3182" s="212" t="s">
        <v>337</v>
      </c>
      <c r="B3182" s="211"/>
      <c r="C3182" s="211"/>
      <c r="D3182" s="211"/>
      <c r="E3182" s="210"/>
      <c r="F3182" s="209">
        <v>27.99</v>
      </c>
      <c r="G3182" s="212" t="s">
        <v>336</v>
      </c>
      <c r="H3182" s="211"/>
      <c r="I3182" s="210"/>
      <c r="J3182" s="209">
        <v>140.78</v>
      </c>
    </row>
    <row r="3183" spans="1:10" ht="14.25" customHeight="1" x14ac:dyDescent="0.3">
      <c r="A3183" s="212" t="s">
        <v>335</v>
      </c>
      <c r="B3183" s="211"/>
      <c r="C3183" s="211"/>
      <c r="D3183" s="211"/>
      <c r="E3183" s="210"/>
      <c r="F3183" s="209">
        <v>31.19</v>
      </c>
      <c r="G3183" s="212" t="s">
        <v>334</v>
      </c>
      <c r="H3183" s="211"/>
      <c r="I3183" s="210"/>
      <c r="J3183" s="209">
        <v>31.63</v>
      </c>
    </row>
    <row r="3184" spans="1:10" ht="14.25" customHeight="1" x14ac:dyDescent="0.3">
      <c r="A3184" s="212" t="s">
        <v>333</v>
      </c>
      <c r="B3184" s="211"/>
      <c r="C3184" s="211"/>
      <c r="D3184" s="211"/>
      <c r="E3184" s="210"/>
      <c r="F3184" s="209">
        <v>87.93</v>
      </c>
      <c r="G3184" s="212" t="s">
        <v>332</v>
      </c>
      <c r="H3184" s="211"/>
      <c r="I3184" s="210"/>
      <c r="J3184" s="209">
        <v>172.41</v>
      </c>
    </row>
    <row r="3185" spans="1:10" ht="14.25" customHeight="1" x14ac:dyDescent="0.3">
      <c r="A3185" s="232" t="s">
        <v>342</v>
      </c>
      <c r="B3185" s="228" t="s">
        <v>357</v>
      </c>
      <c r="C3185" s="228" t="s">
        <v>405</v>
      </c>
      <c r="D3185" s="231" t="s">
        <v>404</v>
      </c>
      <c r="E3185" s="230"/>
      <c r="F3185" s="230"/>
      <c r="G3185" s="230"/>
      <c r="H3185" s="230"/>
      <c r="I3185" s="229"/>
      <c r="J3185" s="228" t="s">
        <v>218</v>
      </c>
    </row>
    <row r="3186" spans="1:10" ht="14.25" customHeight="1" x14ac:dyDescent="0.3">
      <c r="A3186" s="224" t="s">
        <v>54</v>
      </c>
      <c r="B3186" s="224" t="s">
        <v>55</v>
      </c>
      <c r="C3186" s="224" t="s">
        <v>9</v>
      </c>
      <c r="D3186" s="227" t="s">
        <v>10</v>
      </c>
      <c r="E3186" s="226"/>
      <c r="F3186" s="225"/>
      <c r="G3186" s="224" t="s">
        <v>353</v>
      </c>
      <c r="H3186" s="224" t="s">
        <v>352</v>
      </c>
      <c r="I3186" s="223" t="s">
        <v>351</v>
      </c>
      <c r="J3186" s="222" t="s">
        <v>56</v>
      </c>
    </row>
    <row r="3187" spans="1:10" ht="14.25" customHeight="1" x14ac:dyDescent="0.3">
      <c r="A3187" s="216" t="s">
        <v>346</v>
      </c>
      <c r="B3187" s="216" t="s">
        <v>357</v>
      </c>
      <c r="C3187" s="216" t="s">
        <v>367</v>
      </c>
      <c r="D3187" s="219" t="s">
        <v>366</v>
      </c>
      <c r="E3187" s="218"/>
      <c r="F3187" s="217"/>
      <c r="G3187" s="216" t="s">
        <v>217</v>
      </c>
      <c r="H3187" s="215">
        <v>2.1999999999999999E-2</v>
      </c>
      <c r="I3187" s="214">
        <v>91.17</v>
      </c>
      <c r="J3187" s="213">
        <v>2.0099999999999998</v>
      </c>
    </row>
    <row r="3188" spans="1:10" ht="14.25" customHeight="1" x14ac:dyDescent="0.3">
      <c r="A3188" s="216" t="s">
        <v>346</v>
      </c>
      <c r="B3188" s="216" t="s">
        <v>357</v>
      </c>
      <c r="C3188" s="216" t="s">
        <v>365</v>
      </c>
      <c r="D3188" s="219" t="s">
        <v>364</v>
      </c>
      <c r="E3188" s="218"/>
      <c r="F3188" s="217"/>
      <c r="G3188" s="216" t="s">
        <v>363</v>
      </c>
      <c r="H3188" s="215">
        <v>0.2</v>
      </c>
      <c r="I3188" s="214">
        <v>45.75</v>
      </c>
      <c r="J3188" s="213">
        <v>9.15</v>
      </c>
    </row>
    <row r="3189" spans="1:10" ht="14.25" customHeight="1" x14ac:dyDescent="0.3">
      <c r="A3189" s="220" t="s">
        <v>342</v>
      </c>
      <c r="B3189" s="216" t="s">
        <v>357</v>
      </c>
      <c r="C3189" s="216" t="s">
        <v>371</v>
      </c>
      <c r="D3189" s="219" t="s">
        <v>370</v>
      </c>
      <c r="E3189" s="218"/>
      <c r="F3189" s="217"/>
      <c r="G3189" s="216" t="s">
        <v>338</v>
      </c>
      <c r="H3189" s="215">
        <v>0.35</v>
      </c>
      <c r="I3189" s="214">
        <v>27.22</v>
      </c>
      <c r="J3189" s="213">
        <v>9.5299999999999994</v>
      </c>
    </row>
    <row r="3190" spans="1:10" ht="14.25" customHeight="1" x14ac:dyDescent="0.3">
      <c r="A3190" s="220" t="s">
        <v>342</v>
      </c>
      <c r="B3190" s="216" t="s">
        <v>357</v>
      </c>
      <c r="C3190" s="216" t="s">
        <v>356</v>
      </c>
      <c r="D3190" s="219" t="s">
        <v>339</v>
      </c>
      <c r="E3190" s="218"/>
      <c r="F3190" s="217"/>
      <c r="G3190" s="216" t="s">
        <v>338</v>
      </c>
      <c r="H3190" s="215">
        <v>1</v>
      </c>
      <c r="I3190" s="214">
        <v>21.76</v>
      </c>
      <c r="J3190" s="213">
        <v>21.76</v>
      </c>
    </row>
    <row r="3191" spans="1:10" ht="14.25" customHeight="1" x14ac:dyDescent="0.3">
      <c r="A3191" s="212" t="s">
        <v>337</v>
      </c>
      <c r="B3191" s="211"/>
      <c r="C3191" s="211"/>
      <c r="D3191" s="211"/>
      <c r="E3191" s="210"/>
      <c r="F3191" s="209">
        <v>9.59</v>
      </c>
      <c r="G3191" s="212" t="s">
        <v>336</v>
      </c>
      <c r="H3191" s="211"/>
      <c r="I3191" s="210"/>
      <c r="J3191" s="209">
        <v>42.45</v>
      </c>
    </row>
    <row r="3192" spans="1:10" ht="14.25" customHeight="1" x14ac:dyDescent="0.3">
      <c r="A3192" s="212" t="s">
        <v>335</v>
      </c>
      <c r="B3192" s="211"/>
      <c r="C3192" s="211"/>
      <c r="D3192" s="211"/>
      <c r="E3192" s="210"/>
      <c r="F3192" s="209">
        <v>10.69</v>
      </c>
      <c r="G3192" s="212" t="s">
        <v>334</v>
      </c>
      <c r="H3192" s="211"/>
      <c r="I3192" s="210"/>
      <c r="J3192" s="209">
        <v>9.5399999999999991</v>
      </c>
    </row>
    <row r="3193" spans="1:10" ht="14.25" customHeight="1" x14ac:dyDescent="0.3">
      <c r="A3193" s="212" t="s">
        <v>333</v>
      </c>
      <c r="B3193" s="211"/>
      <c r="C3193" s="211"/>
      <c r="D3193" s="211"/>
      <c r="E3193" s="210"/>
      <c r="F3193" s="209">
        <v>31.29</v>
      </c>
      <c r="G3193" s="212" t="s">
        <v>332</v>
      </c>
      <c r="H3193" s="211"/>
      <c r="I3193" s="210"/>
      <c r="J3193" s="209">
        <v>51.99</v>
      </c>
    </row>
    <row r="3194" spans="1:10" ht="14.25" customHeight="1" x14ac:dyDescent="0.3">
      <c r="A3194" s="232" t="s">
        <v>342</v>
      </c>
      <c r="B3194" s="228" t="s">
        <v>357</v>
      </c>
      <c r="C3194" s="228" t="s">
        <v>403</v>
      </c>
      <c r="D3194" s="231" t="s">
        <v>402</v>
      </c>
      <c r="E3194" s="230"/>
      <c r="F3194" s="230"/>
      <c r="G3194" s="230"/>
      <c r="H3194" s="230"/>
      <c r="I3194" s="229"/>
      <c r="J3194" s="228" t="s">
        <v>217</v>
      </c>
    </row>
    <row r="3195" spans="1:10" ht="14.25" customHeight="1" x14ac:dyDescent="0.3">
      <c r="A3195" s="224" t="s">
        <v>54</v>
      </c>
      <c r="B3195" s="224" t="s">
        <v>55</v>
      </c>
      <c r="C3195" s="224" t="s">
        <v>9</v>
      </c>
      <c r="D3195" s="227" t="s">
        <v>10</v>
      </c>
      <c r="E3195" s="226"/>
      <c r="F3195" s="225"/>
      <c r="G3195" s="224" t="s">
        <v>353</v>
      </c>
      <c r="H3195" s="224" t="s">
        <v>352</v>
      </c>
      <c r="I3195" s="223" t="s">
        <v>351</v>
      </c>
      <c r="J3195" s="222" t="s">
        <v>56</v>
      </c>
    </row>
    <row r="3196" spans="1:10" ht="14.25" customHeight="1" x14ac:dyDescent="0.3">
      <c r="A3196" s="216" t="s">
        <v>346</v>
      </c>
      <c r="B3196" s="216" t="s">
        <v>357</v>
      </c>
      <c r="C3196" s="216" t="s">
        <v>367</v>
      </c>
      <c r="D3196" s="219" t="s">
        <v>366</v>
      </c>
      <c r="E3196" s="218"/>
      <c r="F3196" s="217"/>
      <c r="G3196" s="216" t="s">
        <v>217</v>
      </c>
      <c r="H3196" s="215">
        <v>0.68</v>
      </c>
      <c r="I3196" s="214">
        <v>91.17</v>
      </c>
      <c r="J3196" s="213">
        <v>62</v>
      </c>
    </row>
    <row r="3197" spans="1:10" ht="14.25" customHeight="1" x14ac:dyDescent="0.3">
      <c r="A3197" s="216" t="s">
        <v>346</v>
      </c>
      <c r="B3197" s="216" t="s">
        <v>357</v>
      </c>
      <c r="C3197" s="216" t="s">
        <v>365</v>
      </c>
      <c r="D3197" s="219" t="s">
        <v>364</v>
      </c>
      <c r="E3197" s="218"/>
      <c r="F3197" s="217"/>
      <c r="G3197" s="216" t="s">
        <v>363</v>
      </c>
      <c r="H3197" s="215">
        <v>4.4000000000000004</v>
      </c>
      <c r="I3197" s="214">
        <v>45.75</v>
      </c>
      <c r="J3197" s="213">
        <v>201.3</v>
      </c>
    </row>
    <row r="3198" spans="1:10" ht="14.25" customHeight="1" x14ac:dyDescent="0.3">
      <c r="A3198" s="216" t="s">
        <v>346</v>
      </c>
      <c r="B3198" s="216" t="s">
        <v>357</v>
      </c>
      <c r="C3198" s="216" t="s">
        <v>401</v>
      </c>
      <c r="D3198" s="219" t="s">
        <v>400</v>
      </c>
      <c r="E3198" s="218"/>
      <c r="F3198" s="217"/>
      <c r="G3198" s="216" t="s">
        <v>217</v>
      </c>
      <c r="H3198" s="215">
        <v>0.88</v>
      </c>
      <c r="I3198" s="214">
        <v>240</v>
      </c>
      <c r="J3198" s="213">
        <v>211.2</v>
      </c>
    </row>
    <row r="3199" spans="1:10" ht="14.25" customHeight="1" x14ac:dyDescent="0.3">
      <c r="A3199" s="220" t="s">
        <v>342</v>
      </c>
      <c r="B3199" s="216" t="s">
        <v>357</v>
      </c>
      <c r="C3199" s="216" t="s">
        <v>371</v>
      </c>
      <c r="D3199" s="219" t="s">
        <v>370</v>
      </c>
      <c r="E3199" s="218"/>
      <c r="F3199" s="217"/>
      <c r="G3199" s="216" t="s">
        <v>338</v>
      </c>
      <c r="H3199" s="215">
        <v>2</v>
      </c>
      <c r="I3199" s="214">
        <v>27.22</v>
      </c>
      <c r="J3199" s="213">
        <v>54.44</v>
      </c>
    </row>
    <row r="3200" spans="1:10" ht="14.25" customHeight="1" x14ac:dyDescent="0.3">
      <c r="A3200" s="220" t="s">
        <v>342</v>
      </c>
      <c r="B3200" s="216" t="s">
        <v>357</v>
      </c>
      <c r="C3200" s="216" t="s">
        <v>356</v>
      </c>
      <c r="D3200" s="219" t="s">
        <v>339</v>
      </c>
      <c r="E3200" s="218"/>
      <c r="F3200" s="217"/>
      <c r="G3200" s="216" t="s">
        <v>338</v>
      </c>
      <c r="H3200" s="215">
        <v>16</v>
      </c>
      <c r="I3200" s="214">
        <v>21.76</v>
      </c>
      <c r="J3200" s="213">
        <v>348.16</v>
      </c>
    </row>
    <row r="3201" spans="1:10" ht="14.25" customHeight="1" x14ac:dyDescent="0.3">
      <c r="A3201" s="212" t="s">
        <v>337</v>
      </c>
      <c r="B3201" s="211"/>
      <c r="C3201" s="211"/>
      <c r="D3201" s="211"/>
      <c r="E3201" s="210"/>
      <c r="F3201" s="209">
        <v>121.22</v>
      </c>
      <c r="G3201" s="212" t="s">
        <v>336</v>
      </c>
      <c r="H3201" s="211"/>
      <c r="I3201" s="210"/>
      <c r="J3201" s="209">
        <v>877.1</v>
      </c>
    </row>
    <row r="3202" spans="1:10" ht="14.25" customHeight="1" x14ac:dyDescent="0.3">
      <c r="A3202" s="212" t="s">
        <v>335</v>
      </c>
      <c r="B3202" s="211"/>
      <c r="C3202" s="211"/>
      <c r="D3202" s="211"/>
      <c r="E3202" s="210"/>
      <c r="F3202" s="209">
        <v>135.28</v>
      </c>
      <c r="G3202" s="212" t="s">
        <v>334</v>
      </c>
      <c r="H3202" s="211"/>
      <c r="I3202" s="210"/>
      <c r="J3202" s="209">
        <v>197.08</v>
      </c>
    </row>
    <row r="3203" spans="1:10" ht="14.25" customHeight="1" x14ac:dyDescent="0.3">
      <c r="A3203" s="212" t="s">
        <v>333</v>
      </c>
      <c r="B3203" s="211"/>
      <c r="C3203" s="211"/>
      <c r="D3203" s="211"/>
      <c r="E3203" s="210"/>
      <c r="F3203" s="209">
        <v>402.6</v>
      </c>
      <c r="G3203" s="212" t="s">
        <v>332</v>
      </c>
      <c r="H3203" s="211"/>
      <c r="I3203" s="210"/>
      <c r="J3203" s="209">
        <v>1074.18</v>
      </c>
    </row>
    <row r="3204" spans="1:10" ht="14.25" customHeight="1" x14ac:dyDescent="0.3">
      <c r="A3204" s="232" t="s">
        <v>342</v>
      </c>
      <c r="B3204" s="228" t="s">
        <v>357</v>
      </c>
      <c r="C3204" s="228" t="s">
        <v>399</v>
      </c>
      <c r="D3204" s="231" t="s">
        <v>398</v>
      </c>
      <c r="E3204" s="230"/>
      <c r="F3204" s="230"/>
      <c r="G3204" s="230"/>
      <c r="H3204" s="230"/>
      <c r="I3204" s="229"/>
      <c r="J3204" s="228" t="s">
        <v>218</v>
      </c>
    </row>
    <row r="3205" spans="1:10" ht="14.25" customHeight="1" x14ac:dyDescent="0.3">
      <c r="A3205" s="224" t="s">
        <v>54</v>
      </c>
      <c r="B3205" s="224" t="s">
        <v>55</v>
      </c>
      <c r="C3205" s="224" t="s">
        <v>9</v>
      </c>
      <c r="D3205" s="227" t="s">
        <v>10</v>
      </c>
      <c r="E3205" s="226"/>
      <c r="F3205" s="225"/>
      <c r="G3205" s="224" t="s">
        <v>353</v>
      </c>
      <c r="H3205" s="224" t="s">
        <v>352</v>
      </c>
      <c r="I3205" s="223" t="s">
        <v>351</v>
      </c>
      <c r="J3205" s="222" t="s">
        <v>56</v>
      </c>
    </row>
    <row r="3206" spans="1:10" ht="14.25" customHeight="1" x14ac:dyDescent="0.3">
      <c r="A3206" s="220" t="s">
        <v>342</v>
      </c>
      <c r="B3206" s="216" t="s">
        <v>357</v>
      </c>
      <c r="C3206" s="216" t="s">
        <v>397</v>
      </c>
      <c r="D3206" s="219" t="s">
        <v>396</v>
      </c>
      <c r="E3206" s="218"/>
      <c r="F3206" s="217"/>
      <c r="G3206" s="216" t="s">
        <v>217</v>
      </c>
      <c r="H3206" s="215">
        <v>0.03</v>
      </c>
      <c r="I3206" s="214">
        <v>473.69</v>
      </c>
      <c r="J3206" s="213">
        <v>14.21</v>
      </c>
    </row>
    <row r="3207" spans="1:10" ht="10.8" customHeight="1" x14ac:dyDescent="0.3"/>
    <row r="3208" spans="1:10" ht="11.25" customHeight="1" x14ac:dyDescent="0.3">
      <c r="A3208" s="208" t="s">
        <v>331</v>
      </c>
      <c r="B3208" s="208"/>
      <c r="C3208" s="208"/>
      <c r="D3208" s="208"/>
      <c r="E3208" s="208"/>
      <c r="F3208" s="208"/>
      <c r="G3208" s="208"/>
      <c r="H3208" s="208"/>
      <c r="I3208" s="208"/>
      <c r="J3208" s="208"/>
    </row>
    <row r="3209" spans="1:10" ht="11.25" customHeight="1" x14ac:dyDescent="0.3">
      <c r="A3209" s="208" t="s">
        <v>330</v>
      </c>
      <c r="B3209" s="208"/>
      <c r="C3209" s="208"/>
      <c r="D3209" s="208"/>
      <c r="E3209" s="208"/>
      <c r="F3209" s="208"/>
      <c r="G3209" s="208"/>
      <c r="H3209" s="208"/>
      <c r="I3209" s="208"/>
      <c r="J3209" s="208"/>
    </row>
    <row r="3210" spans="1:10" ht="11.25" customHeight="1" x14ac:dyDescent="0.3">
      <c r="A3210" s="208" t="s">
        <v>329</v>
      </c>
      <c r="B3210" s="208"/>
      <c r="C3210" s="208"/>
      <c r="D3210" s="208"/>
      <c r="E3210" s="208"/>
      <c r="F3210" s="208"/>
      <c r="G3210" s="208"/>
      <c r="H3210" s="208"/>
      <c r="I3210" s="208"/>
      <c r="J3210" s="208"/>
    </row>
    <row r="3211" spans="1:10" ht="70.95" customHeight="1" x14ac:dyDescent="0.3"/>
    <row r="3212" spans="1:10" ht="14.25" customHeight="1" x14ac:dyDescent="0.3">
      <c r="A3212" s="256" t="s">
        <v>395</v>
      </c>
      <c r="B3212" s="255"/>
      <c r="C3212" s="255"/>
      <c r="D3212" s="255"/>
      <c r="E3212" s="255"/>
      <c r="F3212" s="255"/>
      <c r="G3212" s="255"/>
      <c r="H3212" s="255"/>
      <c r="I3212" s="255"/>
      <c r="J3212" s="254"/>
    </row>
    <row r="3213" spans="1:10" ht="14.25" customHeight="1" x14ac:dyDescent="0.3">
      <c r="A3213" s="253" t="s">
        <v>394</v>
      </c>
      <c r="B3213" s="251" t="s">
        <v>57</v>
      </c>
      <c r="C3213" s="250"/>
      <c r="D3213" s="250"/>
      <c r="E3213" s="250"/>
      <c r="F3213" s="250"/>
      <c r="G3213" s="250"/>
      <c r="H3213" s="249"/>
      <c r="I3213" s="233" t="s">
        <v>393</v>
      </c>
      <c r="J3213" s="216" t="s">
        <v>392</v>
      </c>
    </row>
    <row r="3214" spans="1:10" ht="14.25" customHeight="1" x14ac:dyDescent="0.3">
      <c r="A3214" s="253" t="s">
        <v>61</v>
      </c>
      <c r="B3214" s="251" t="s">
        <v>65</v>
      </c>
      <c r="C3214" s="250"/>
      <c r="D3214" s="250"/>
      <c r="E3214" s="250"/>
      <c r="F3214" s="250"/>
      <c r="G3214" s="250"/>
      <c r="H3214" s="249"/>
      <c r="I3214" s="233" t="s">
        <v>391</v>
      </c>
      <c r="J3214" s="216" t="s">
        <v>390</v>
      </c>
    </row>
    <row r="3215" spans="1:10" ht="14.25" customHeight="1" x14ac:dyDescent="0.3">
      <c r="A3215" s="252" t="s">
        <v>389</v>
      </c>
      <c r="B3215" s="251" t="s">
        <v>209</v>
      </c>
      <c r="C3215" s="250"/>
      <c r="D3215" s="250"/>
      <c r="E3215" s="250"/>
      <c r="F3215" s="250"/>
      <c r="G3215" s="250"/>
      <c r="H3215" s="249"/>
      <c r="I3215" s="240" t="s">
        <v>388</v>
      </c>
      <c r="J3215" s="239"/>
    </row>
    <row r="3216" spans="1:10" ht="14.25" customHeight="1" x14ac:dyDescent="0.3">
      <c r="A3216" s="248" t="s">
        <v>387</v>
      </c>
      <c r="B3216" s="247" t="s">
        <v>386</v>
      </c>
      <c r="C3216" s="246"/>
      <c r="D3216" s="246"/>
      <c r="E3216" s="246"/>
      <c r="F3216" s="246"/>
      <c r="G3216" s="246"/>
      <c r="H3216" s="245"/>
      <c r="I3216" s="233" t="s">
        <v>385</v>
      </c>
      <c r="J3216" s="216" t="s">
        <v>384</v>
      </c>
    </row>
    <row r="3217" spans="1:10" ht="14.25" customHeight="1" x14ac:dyDescent="0.3">
      <c r="A3217" s="238"/>
      <c r="B3217" s="243"/>
      <c r="C3217" s="242"/>
      <c r="D3217" s="242"/>
      <c r="E3217" s="242"/>
      <c r="F3217" s="242"/>
      <c r="G3217" s="242"/>
      <c r="H3217" s="241"/>
      <c r="I3217" s="244" t="s">
        <v>383</v>
      </c>
      <c r="J3217" s="216" t="s">
        <v>382</v>
      </c>
    </row>
    <row r="3218" spans="1:10" ht="14.25" customHeight="1" x14ac:dyDescent="0.3">
      <c r="A3218" s="238"/>
      <c r="B3218" s="243"/>
      <c r="C3218" s="242"/>
      <c r="D3218" s="242"/>
      <c r="E3218" s="242"/>
      <c r="F3218" s="242"/>
      <c r="G3218" s="242"/>
      <c r="H3218" s="241"/>
      <c r="I3218" s="240" t="s">
        <v>7</v>
      </c>
      <c r="J3218" s="239"/>
    </row>
    <row r="3219" spans="1:10" ht="14.25" customHeight="1" x14ac:dyDescent="0.3">
      <c r="A3219" s="238"/>
      <c r="B3219" s="237"/>
      <c r="C3219" s="236"/>
      <c r="D3219" s="236"/>
      <c r="E3219" s="236"/>
      <c r="F3219" s="236"/>
      <c r="G3219" s="236"/>
      <c r="H3219" s="235"/>
      <c r="I3219" s="233" t="s">
        <v>381</v>
      </c>
      <c r="J3219" s="216" t="s">
        <v>380</v>
      </c>
    </row>
    <row r="3220" spans="1:10" ht="14.25" customHeight="1" x14ac:dyDescent="0.3">
      <c r="A3220" s="234"/>
      <c r="B3220" s="219" t="s">
        <v>378</v>
      </c>
      <c r="C3220" s="218"/>
      <c r="D3220" s="217"/>
      <c r="E3220" s="219" t="s">
        <v>320</v>
      </c>
      <c r="F3220" s="218"/>
      <c r="G3220" s="218"/>
      <c r="H3220" s="217"/>
      <c r="I3220" s="233" t="s">
        <v>379</v>
      </c>
      <c r="J3220" s="216" t="s">
        <v>378</v>
      </c>
    </row>
    <row r="3221" spans="1:10" ht="14.25" customHeight="1" x14ac:dyDescent="0.3">
      <c r="A3221" s="233" t="s">
        <v>377</v>
      </c>
      <c r="B3221" s="219" t="s">
        <v>376</v>
      </c>
      <c r="C3221" s="218"/>
      <c r="D3221" s="218"/>
      <c r="E3221" s="218"/>
      <c r="F3221" s="218"/>
      <c r="G3221" s="218"/>
      <c r="H3221" s="218"/>
      <c r="I3221" s="218"/>
      <c r="J3221" s="217"/>
    </row>
    <row r="3222" spans="1:10" ht="14.25" customHeight="1" x14ac:dyDescent="0.3">
      <c r="A3222" s="220" t="s">
        <v>342</v>
      </c>
      <c r="B3222" s="216" t="s">
        <v>357</v>
      </c>
      <c r="C3222" s="216" t="s">
        <v>375</v>
      </c>
      <c r="D3222" s="219" t="s">
        <v>374</v>
      </c>
      <c r="E3222" s="218"/>
      <c r="F3222" s="217"/>
      <c r="G3222" s="216" t="s">
        <v>338</v>
      </c>
      <c r="H3222" s="215">
        <v>0.52</v>
      </c>
      <c r="I3222" s="214">
        <v>21.79</v>
      </c>
      <c r="J3222" s="213">
        <v>11.33</v>
      </c>
    </row>
    <row r="3223" spans="1:10" ht="14.25" customHeight="1" x14ac:dyDescent="0.3">
      <c r="A3223" s="220" t="s">
        <v>342</v>
      </c>
      <c r="B3223" s="216" t="s">
        <v>357</v>
      </c>
      <c r="C3223" s="216" t="s">
        <v>371</v>
      </c>
      <c r="D3223" s="219" t="s">
        <v>370</v>
      </c>
      <c r="E3223" s="218"/>
      <c r="F3223" s="217"/>
      <c r="G3223" s="216" t="s">
        <v>338</v>
      </c>
      <c r="H3223" s="215">
        <v>0.67</v>
      </c>
      <c r="I3223" s="214">
        <v>27.22</v>
      </c>
      <c r="J3223" s="213">
        <v>18.239999999999998</v>
      </c>
    </row>
    <row r="3224" spans="1:10" ht="14.25" customHeight="1" x14ac:dyDescent="0.3">
      <c r="A3224" s="212" t="s">
        <v>337</v>
      </c>
      <c r="B3224" s="211"/>
      <c r="C3224" s="211"/>
      <c r="D3224" s="211"/>
      <c r="E3224" s="210"/>
      <c r="F3224" s="209">
        <v>10.57</v>
      </c>
      <c r="G3224" s="212" t="s">
        <v>336</v>
      </c>
      <c r="H3224" s="211"/>
      <c r="I3224" s="210"/>
      <c r="J3224" s="209">
        <v>43.78</v>
      </c>
    </row>
    <row r="3225" spans="1:10" ht="14.25" customHeight="1" x14ac:dyDescent="0.3">
      <c r="A3225" s="212" t="s">
        <v>335</v>
      </c>
      <c r="B3225" s="211"/>
      <c r="C3225" s="211"/>
      <c r="D3225" s="211"/>
      <c r="E3225" s="210"/>
      <c r="F3225" s="209">
        <v>11.79</v>
      </c>
      <c r="G3225" s="212" t="s">
        <v>334</v>
      </c>
      <c r="H3225" s="211"/>
      <c r="I3225" s="210"/>
      <c r="J3225" s="209">
        <v>9.84</v>
      </c>
    </row>
    <row r="3226" spans="1:10" ht="14.25" customHeight="1" x14ac:dyDescent="0.3">
      <c r="A3226" s="212" t="s">
        <v>333</v>
      </c>
      <c r="B3226" s="211"/>
      <c r="C3226" s="211"/>
      <c r="D3226" s="211"/>
      <c r="E3226" s="210"/>
      <c r="F3226" s="209">
        <v>33.68</v>
      </c>
      <c r="G3226" s="212" t="s">
        <v>332</v>
      </c>
      <c r="H3226" s="211"/>
      <c r="I3226" s="210"/>
      <c r="J3226" s="209">
        <v>53.62</v>
      </c>
    </row>
    <row r="3227" spans="1:10" ht="14.25" customHeight="1" x14ac:dyDescent="0.3">
      <c r="A3227" s="232" t="s">
        <v>342</v>
      </c>
      <c r="B3227" s="228" t="s">
        <v>357</v>
      </c>
      <c r="C3227" s="228" t="s">
        <v>373</v>
      </c>
      <c r="D3227" s="231" t="s">
        <v>372</v>
      </c>
      <c r="E3227" s="230"/>
      <c r="F3227" s="230"/>
      <c r="G3227" s="230"/>
      <c r="H3227" s="230"/>
      <c r="I3227" s="229"/>
      <c r="J3227" s="228" t="s">
        <v>218</v>
      </c>
    </row>
    <row r="3228" spans="1:10" ht="14.25" customHeight="1" x14ac:dyDescent="0.3">
      <c r="A3228" s="224" t="s">
        <v>54</v>
      </c>
      <c r="B3228" s="224" t="s">
        <v>55</v>
      </c>
      <c r="C3228" s="224" t="s">
        <v>9</v>
      </c>
      <c r="D3228" s="227" t="s">
        <v>10</v>
      </c>
      <c r="E3228" s="226"/>
      <c r="F3228" s="225"/>
      <c r="G3228" s="224" t="s">
        <v>353</v>
      </c>
      <c r="H3228" s="224" t="s">
        <v>352</v>
      </c>
      <c r="I3228" s="223" t="s">
        <v>351</v>
      </c>
      <c r="J3228" s="222" t="s">
        <v>56</v>
      </c>
    </row>
    <row r="3229" spans="1:10" ht="14.25" customHeight="1" x14ac:dyDescent="0.3">
      <c r="A3229" s="220" t="s">
        <v>342</v>
      </c>
      <c r="B3229" s="216" t="s">
        <v>357</v>
      </c>
      <c r="C3229" s="216" t="s">
        <v>369</v>
      </c>
      <c r="D3229" s="219" t="s">
        <v>368</v>
      </c>
      <c r="E3229" s="218"/>
      <c r="F3229" s="217"/>
      <c r="G3229" s="216" t="s">
        <v>217</v>
      </c>
      <c r="H3229" s="215">
        <v>7.0000000000000001E-3</v>
      </c>
      <c r="I3229" s="214">
        <v>683.78</v>
      </c>
      <c r="J3229" s="213">
        <v>4.79</v>
      </c>
    </row>
    <row r="3230" spans="1:10" ht="14.25" customHeight="1" x14ac:dyDescent="0.3">
      <c r="A3230" s="220" t="s">
        <v>342</v>
      </c>
      <c r="B3230" s="216" t="s">
        <v>357</v>
      </c>
      <c r="C3230" s="216" t="s">
        <v>371</v>
      </c>
      <c r="D3230" s="219" t="s">
        <v>370</v>
      </c>
      <c r="E3230" s="218"/>
      <c r="F3230" s="217"/>
      <c r="G3230" s="216" t="s">
        <v>338</v>
      </c>
      <c r="H3230" s="215">
        <v>0.2</v>
      </c>
      <c r="I3230" s="214">
        <v>27.22</v>
      </c>
      <c r="J3230" s="213">
        <v>5.44</v>
      </c>
    </row>
    <row r="3231" spans="1:10" ht="14.25" customHeight="1" x14ac:dyDescent="0.3">
      <c r="A3231" s="220" t="s">
        <v>342</v>
      </c>
      <c r="B3231" s="216" t="s">
        <v>357</v>
      </c>
      <c r="C3231" s="216" t="s">
        <v>356</v>
      </c>
      <c r="D3231" s="219" t="s">
        <v>339</v>
      </c>
      <c r="E3231" s="218"/>
      <c r="F3231" s="217"/>
      <c r="G3231" s="216" t="s">
        <v>338</v>
      </c>
      <c r="H3231" s="215">
        <v>0.2</v>
      </c>
      <c r="I3231" s="214">
        <v>21.76</v>
      </c>
      <c r="J3231" s="213">
        <v>4.3499999999999996</v>
      </c>
    </row>
    <row r="3232" spans="1:10" ht="14.25" customHeight="1" x14ac:dyDescent="0.3">
      <c r="A3232" s="212" t="s">
        <v>337</v>
      </c>
      <c r="B3232" s="211"/>
      <c r="C3232" s="211"/>
      <c r="D3232" s="211"/>
      <c r="E3232" s="210"/>
      <c r="F3232" s="209">
        <v>3.37</v>
      </c>
      <c r="G3232" s="212" t="s">
        <v>336</v>
      </c>
      <c r="H3232" s="211"/>
      <c r="I3232" s="210"/>
      <c r="J3232" s="209">
        <v>14.58</v>
      </c>
    </row>
    <row r="3233" spans="1:10" ht="14.25" customHeight="1" x14ac:dyDescent="0.3">
      <c r="A3233" s="212" t="s">
        <v>335</v>
      </c>
      <c r="B3233" s="211"/>
      <c r="C3233" s="211"/>
      <c r="D3233" s="211"/>
      <c r="E3233" s="210"/>
      <c r="F3233" s="209">
        <v>3.74</v>
      </c>
      <c r="G3233" s="212" t="s">
        <v>334</v>
      </c>
      <c r="H3233" s="211"/>
      <c r="I3233" s="210"/>
      <c r="J3233" s="209">
        <v>3.28</v>
      </c>
    </row>
    <row r="3234" spans="1:10" ht="14.25" customHeight="1" x14ac:dyDescent="0.3">
      <c r="A3234" s="212" t="s">
        <v>333</v>
      </c>
      <c r="B3234" s="211"/>
      <c r="C3234" s="211"/>
      <c r="D3234" s="211"/>
      <c r="E3234" s="210"/>
      <c r="F3234" s="209">
        <v>10.75</v>
      </c>
      <c r="G3234" s="212" t="s">
        <v>332</v>
      </c>
      <c r="H3234" s="211"/>
      <c r="I3234" s="210"/>
      <c r="J3234" s="209">
        <v>17.86</v>
      </c>
    </row>
    <row r="3235" spans="1:10" ht="14.25" customHeight="1" x14ac:dyDescent="0.3">
      <c r="A3235" s="232" t="s">
        <v>342</v>
      </c>
      <c r="B3235" s="228" t="s">
        <v>357</v>
      </c>
      <c r="C3235" s="228" t="s">
        <v>369</v>
      </c>
      <c r="D3235" s="231" t="s">
        <v>368</v>
      </c>
      <c r="E3235" s="230"/>
      <c r="F3235" s="230"/>
      <c r="G3235" s="230"/>
      <c r="H3235" s="230"/>
      <c r="I3235" s="229"/>
      <c r="J3235" s="228" t="s">
        <v>217</v>
      </c>
    </row>
    <row r="3236" spans="1:10" ht="14.25" customHeight="1" x14ac:dyDescent="0.3">
      <c r="A3236" s="224" t="s">
        <v>54</v>
      </c>
      <c r="B3236" s="224" t="s">
        <v>55</v>
      </c>
      <c r="C3236" s="224" t="s">
        <v>9</v>
      </c>
      <c r="D3236" s="227" t="s">
        <v>10</v>
      </c>
      <c r="E3236" s="226"/>
      <c r="F3236" s="225"/>
      <c r="G3236" s="224" t="s">
        <v>353</v>
      </c>
      <c r="H3236" s="224" t="s">
        <v>352</v>
      </c>
      <c r="I3236" s="223" t="s">
        <v>351</v>
      </c>
      <c r="J3236" s="222" t="s">
        <v>56</v>
      </c>
    </row>
    <row r="3237" spans="1:10" ht="14.25" customHeight="1" x14ac:dyDescent="0.3">
      <c r="A3237" s="216" t="s">
        <v>346</v>
      </c>
      <c r="B3237" s="216" t="s">
        <v>357</v>
      </c>
      <c r="C3237" s="216" t="s">
        <v>367</v>
      </c>
      <c r="D3237" s="219" t="s">
        <v>366</v>
      </c>
      <c r="E3237" s="218"/>
      <c r="F3237" s="217"/>
      <c r="G3237" s="216" t="s">
        <v>217</v>
      </c>
      <c r="H3237" s="215">
        <v>1.22</v>
      </c>
      <c r="I3237" s="214">
        <v>91.17</v>
      </c>
      <c r="J3237" s="213">
        <v>111.23</v>
      </c>
    </row>
    <row r="3238" spans="1:10" ht="14.25" customHeight="1" x14ac:dyDescent="0.3">
      <c r="A3238" s="216" t="s">
        <v>346</v>
      </c>
      <c r="B3238" s="216" t="s">
        <v>357</v>
      </c>
      <c r="C3238" s="216" t="s">
        <v>365</v>
      </c>
      <c r="D3238" s="219" t="s">
        <v>364</v>
      </c>
      <c r="E3238" s="218"/>
      <c r="F3238" s="217"/>
      <c r="G3238" s="216" t="s">
        <v>363</v>
      </c>
      <c r="H3238" s="215">
        <v>9.5</v>
      </c>
      <c r="I3238" s="214">
        <v>45.75</v>
      </c>
      <c r="J3238" s="213">
        <v>434.62</v>
      </c>
    </row>
    <row r="3239" spans="1:10" ht="14.25" customHeight="1" x14ac:dyDescent="0.3">
      <c r="A3239" s="216" t="s">
        <v>362</v>
      </c>
      <c r="B3239" s="216" t="s">
        <v>357</v>
      </c>
      <c r="C3239" s="216" t="s">
        <v>361</v>
      </c>
      <c r="D3239" s="219" t="s">
        <v>360</v>
      </c>
      <c r="E3239" s="218"/>
      <c r="F3239" s="217"/>
      <c r="G3239" s="216" t="s">
        <v>338</v>
      </c>
      <c r="H3239" s="215">
        <v>0.31</v>
      </c>
      <c r="I3239" s="214">
        <v>2.73</v>
      </c>
      <c r="J3239" s="213">
        <v>0.85</v>
      </c>
    </row>
    <row r="3240" spans="1:10" ht="14.25" customHeight="1" x14ac:dyDescent="0.3">
      <c r="A3240" s="220" t="s">
        <v>342</v>
      </c>
      <c r="B3240" s="216" t="s">
        <v>357</v>
      </c>
      <c r="C3240" s="216" t="s">
        <v>359</v>
      </c>
      <c r="D3240" s="219" t="s">
        <v>358</v>
      </c>
      <c r="E3240" s="218"/>
      <c r="F3240" s="217"/>
      <c r="G3240" s="216" t="s">
        <v>338</v>
      </c>
      <c r="H3240" s="215">
        <v>0.31</v>
      </c>
      <c r="I3240" s="214">
        <v>21.02</v>
      </c>
      <c r="J3240" s="213">
        <v>6.52</v>
      </c>
    </row>
    <row r="3241" spans="1:10" ht="14.25" customHeight="1" x14ac:dyDescent="0.3">
      <c r="A3241" s="220" t="s">
        <v>342</v>
      </c>
      <c r="B3241" s="216" t="s">
        <v>357</v>
      </c>
      <c r="C3241" s="216" t="s">
        <v>356</v>
      </c>
      <c r="D3241" s="219" t="s">
        <v>339</v>
      </c>
      <c r="E3241" s="218"/>
      <c r="F3241" s="217"/>
      <c r="G3241" s="216" t="s">
        <v>338</v>
      </c>
      <c r="H3241" s="215">
        <v>6</v>
      </c>
      <c r="I3241" s="214">
        <v>21.76</v>
      </c>
      <c r="J3241" s="213">
        <v>130.56</v>
      </c>
    </row>
    <row r="3242" spans="1:10" ht="14.25" customHeight="1" x14ac:dyDescent="0.3">
      <c r="A3242" s="212" t="s">
        <v>337</v>
      </c>
      <c r="B3242" s="211"/>
      <c r="C3242" s="211"/>
      <c r="D3242" s="211"/>
      <c r="E3242" s="210"/>
      <c r="F3242" s="209">
        <v>40.840000000000003</v>
      </c>
      <c r="G3242" s="212" t="s">
        <v>336</v>
      </c>
      <c r="H3242" s="211"/>
      <c r="I3242" s="210"/>
      <c r="J3242" s="209">
        <v>683.78</v>
      </c>
    </row>
    <row r="3243" spans="1:10" ht="14.25" customHeight="1" x14ac:dyDescent="0.3">
      <c r="A3243" s="212" t="s">
        <v>335</v>
      </c>
      <c r="B3243" s="211"/>
      <c r="C3243" s="211"/>
      <c r="D3243" s="211"/>
      <c r="E3243" s="210"/>
      <c r="F3243" s="209">
        <v>45.58</v>
      </c>
      <c r="G3243" s="212" t="s">
        <v>334</v>
      </c>
      <c r="H3243" s="211"/>
      <c r="I3243" s="210"/>
      <c r="J3243" s="209">
        <v>153.65</v>
      </c>
    </row>
    <row r="3244" spans="1:10" ht="14.25" customHeight="1" x14ac:dyDescent="0.3">
      <c r="A3244" s="212" t="s">
        <v>333</v>
      </c>
      <c r="B3244" s="211"/>
      <c r="C3244" s="211"/>
      <c r="D3244" s="211"/>
      <c r="E3244" s="210"/>
      <c r="F3244" s="209">
        <v>137.08000000000001</v>
      </c>
      <c r="G3244" s="212" t="s">
        <v>332</v>
      </c>
      <c r="H3244" s="211"/>
      <c r="I3244" s="210"/>
      <c r="J3244" s="209">
        <v>837.43</v>
      </c>
    </row>
    <row r="3245" spans="1:10" ht="22.8" customHeight="1" x14ac:dyDescent="0.3">
      <c r="A3245" s="232" t="s">
        <v>342</v>
      </c>
      <c r="B3245" s="228" t="s">
        <v>341</v>
      </c>
      <c r="C3245" s="228" t="s">
        <v>355</v>
      </c>
      <c r="D3245" s="231" t="s">
        <v>354</v>
      </c>
      <c r="E3245" s="230"/>
      <c r="F3245" s="230"/>
      <c r="G3245" s="230"/>
      <c r="H3245" s="230"/>
      <c r="I3245" s="229"/>
      <c r="J3245" s="228" t="s">
        <v>217</v>
      </c>
    </row>
    <row r="3246" spans="1:10" ht="14.25" customHeight="1" x14ac:dyDescent="0.3">
      <c r="A3246" s="224" t="s">
        <v>54</v>
      </c>
      <c r="B3246" s="224" t="s">
        <v>55</v>
      </c>
      <c r="C3246" s="224" t="s">
        <v>9</v>
      </c>
      <c r="D3246" s="227" t="s">
        <v>10</v>
      </c>
      <c r="E3246" s="226"/>
      <c r="F3246" s="225"/>
      <c r="G3246" s="224" t="s">
        <v>353</v>
      </c>
      <c r="H3246" s="224" t="s">
        <v>352</v>
      </c>
      <c r="I3246" s="223" t="s">
        <v>351</v>
      </c>
      <c r="J3246" s="222" t="s">
        <v>56</v>
      </c>
    </row>
    <row r="3247" spans="1:10" ht="14.25" customHeight="1" x14ac:dyDescent="0.3">
      <c r="A3247" s="216" t="s">
        <v>346</v>
      </c>
      <c r="B3247" s="216" t="s">
        <v>341</v>
      </c>
      <c r="C3247" s="216" t="s">
        <v>350</v>
      </c>
      <c r="D3247" s="219" t="s">
        <v>349</v>
      </c>
      <c r="E3247" s="218"/>
      <c r="F3247" s="217"/>
      <c r="G3247" s="216" t="s">
        <v>217</v>
      </c>
      <c r="H3247" s="215">
        <v>1.1399999999999999</v>
      </c>
      <c r="I3247" s="214">
        <v>90</v>
      </c>
      <c r="J3247" s="213">
        <v>102.6</v>
      </c>
    </row>
    <row r="3248" spans="1:10" ht="14.25" customHeight="1" x14ac:dyDescent="0.3">
      <c r="A3248" s="216" t="s">
        <v>346</v>
      </c>
      <c r="B3248" s="216" t="s">
        <v>341</v>
      </c>
      <c r="C3248" s="216" t="s">
        <v>348</v>
      </c>
      <c r="D3248" s="219" t="s">
        <v>347</v>
      </c>
      <c r="E3248" s="218"/>
      <c r="F3248" s="217"/>
      <c r="G3248" s="216" t="s">
        <v>343</v>
      </c>
      <c r="H3248" s="221">
        <v>171.13</v>
      </c>
      <c r="I3248" s="214">
        <v>2</v>
      </c>
      <c r="J3248" s="213">
        <v>342.26</v>
      </c>
    </row>
    <row r="3249" spans="1:10" ht="14.25" customHeight="1" x14ac:dyDescent="0.3">
      <c r="A3249" s="216" t="s">
        <v>346</v>
      </c>
      <c r="B3249" s="216" t="s">
        <v>341</v>
      </c>
      <c r="C3249" s="216" t="s">
        <v>345</v>
      </c>
      <c r="D3249" s="219" t="s">
        <v>344</v>
      </c>
      <c r="E3249" s="218"/>
      <c r="F3249" s="217"/>
      <c r="G3249" s="216" t="s">
        <v>343</v>
      </c>
      <c r="H3249" s="221">
        <v>192.52</v>
      </c>
      <c r="I3249" s="214">
        <v>1.1000000000000001</v>
      </c>
      <c r="J3249" s="213">
        <v>211.77</v>
      </c>
    </row>
    <row r="3250" spans="1:10" ht="14.25" customHeight="1" x14ac:dyDescent="0.3">
      <c r="A3250" s="220" t="s">
        <v>342</v>
      </c>
      <c r="B3250" s="216" t="s">
        <v>341</v>
      </c>
      <c r="C3250" s="216" t="s">
        <v>340</v>
      </c>
      <c r="D3250" s="219" t="s">
        <v>339</v>
      </c>
      <c r="E3250" s="218"/>
      <c r="F3250" s="217"/>
      <c r="G3250" s="216" t="s">
        <v>338</v>
      </c>
      <c r="H3250" s="215">
        <v>11.1</v>
      </c>
      <c r="I3250" s="214">
        <v>21.79</v>
      </c>
      <c r="J3250" s="213">
        <v>241.87</v>
      </c>
    </row>
    <row r="3251" spans="1:10" ht="14.25" customHeight="1" x14ac:dyDescent="0.3">
      <c r="A3251" s="212" t="s">
        <v>337</v>
      </c>
      <c r="B3251" s="211"/>
      <c r="C3251" s="211"/>
      <c r="D3251" s="211"/>
      <c r="E3251" s="210"/>
      <c r="F3251" s="209">
        <v>71.709999999999994</v>
      </c>
      <c r="G3251" s="212" t="s">
        <v>336</v>
      </c>
      <c r="H3251" s="211"/>
      <c r="I3251" s="210"/>
      <c r="J3251" s="209">
        <v>898.5</v>
      </c>
    </row>
    <row r="3252" spans="1:10" ht="14.25" customHeight="1" x14ac:dyDescent="0.3">
      <c r="A3252" s="212" t="s">
        <v>335</v>
      </c>
      <c r="B3252" s="211"/>
      <c r="C3252" s="211"/>
      <c r="D3252" s="211"/>
      <c r="E3252" s="210"/>
      <c r="F3252" s="209">
        <v>80.03</v>
      </c>
      <c r="G3252" s="212" t="s">
        <v>334</v>
      </c>
      <c r="H3252" s="211"/>
      <c r="I3252" s="210"/>
      <c r="J3252" s="209">
        <v>201.89</v>
      </c>
    </row>
    <row r="3253" spans="1:10" ht="14.25" customHeight="1" x14ac:dyDescent="0.3">
      <c r="A3253" s="212" t="s">
        <v>333</v>
      </c>
      <c r="B3253" s="211"/>
      <c r="C3253" s="211"/>
      <c r="D3253" s="211"/>
      <c r="E3253" s="210"/>
      <c r="F3253" s="209">
        <v>241.87</v>
      </c>
      <c r="G3253" s="212" t="s">
        <v>332</v>
      </c>
      <c r="H3253" s="211"/>
      <c r="I3253" s="210"/>
      <c r="J3253" s="209">
        <v>1100.3900000000001</v>
      </c>
    </row>
    <row r="3254" spans="1:10" ht="409.05" customHeight="1" x14ac:dyDescent="0.3"/>
    <row r="3255" spans="1:10" ht="56.55" customHeight="1" x14ac:dyDescent="0.3"/>
    <row r="3256" spans="1:10" ht="11.25" customHeight="1" x14ac:dyDescent="0.3">
      <c r="A3256" s="208" t="s">
        <v>331</v>
      </c>
      <c r="B3256" s="208"/>
      <c r="C3256" s="208"/>
      <c r="D3256" s="208"/>
      <c r="E3256" s="208"/>
      <c r="F3256" s="208"/>
      <c r="G3256" s="208"/>
      <c r="H3256" s="208"/>
      <c r="I3256" s="208"/>
      <c r="J3256" s="208"/>
    </row>
    <row r="3257" spans="1:10" ht="11.25" customHeight="1" x14ac:dyDescent="0.3">
      <c r="A3257" s="208" t="s">
        <v>330</v>
      </c>
      <c r="B3257" s="208"/>
      <c r="C3257" s="208"/>
      <c r="D3257" s="208"/>
      <c r="E3257" s="208"/>
      <c r="F3257" s="208"/>
      <c r="G3257" s="208"/>
      <c r="H3257" s="208"/>
      <c r="I3257" s="208"/>
      <c r="J3257" s="208"/>
    </row>
    <row r="3258" spans="1:10" ht="11.25" customHeight="1" x14ac:dyDescent="0.3">
      <c r="A3258" s="208" t="s">
        <v>329</v>
      </c>
      <c r="B3258" s="208"/>
      <c r="C3258" s="208"/>
      <c r="D3258" s="208"/>
      <c r="E3258" s="208"/>
      <c r="F3258" s="208"/>
      <c r="G3258" s="208"/>
      <c r="H3258" s="208"/>
      <c r="I3258" s="208"/>
      <c r="J3258" s="208"/>
    </row>
  </sheetData>
  <mergeCells count="4091">
    <mergeCell ref="A2:J2"/>
    <mergeCell ref="B3:H3"/>
    <mergeCell ref="B4:H4"/>
    <mergeCell ref="B5:H5"/>
    <mergeCell ref="I5:J5"/>
    <mergeCell ref="A6:A10"/>
    <mergeCell ref="B6:H9"/>
    <mergeCell ref="I8:J8"/>
    <mergeCell ref="B10:D10"/>
    <mergeCell ref="E10:H10"/>
    <mergeCell ref="B11:J11"/>
    <mergeCell ref="D12:I12"/>
    <mergeCell ref="D13:F13"/>
    <mergeCell ref="D14:F14"/>
    <mergeCell ref="D15:F15"/>
    <mergeCell ref="A16:E16"/>
    <mergeCell ref="G16:I16"/>
    <mergeCell ref="A17:E17"/>
    <mergeCell ref="G17:I17"/>
    <mergeCell ref="A18:E18"/>
    <mergeCell ref="G18:I18"/>
    <mergeCell ref="D19:I19"/>
    <mergeCell ref="D20:F20"/>
    <mergeCell ref="D21:F21"/>
    <mergeCell ref="D22:F22"/>
    <mergeCell ref="D23:F23"/>
    <mergeCell ref="D24:F24"/>
    <mergeCell ref="D25:F25"/>
    <mergeCell ref="D26:F26"/>
    <mergeCell ref="D27:F27"/>
    <mergeCell ref="A28:E28"/>
    <mergeCell ref="G28:I28"/>
    <mergeCell ref="A29:E29"/>
    <mergeCell ref="G29:I29"/>
    <mergeCell ref="A30:E30"/>
    <mergeCell ref="G30:I30"/>
    <mergeCell ref="D31:I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A48:E48"/>
    <mergeCell ref="G48:I48"/>
    <mergeCell ref="A49:E49"/>
    <mergeCell ref="G49:I49"/>
    <mergeCell ref="A50:E50"/>
    <mergeCell ref="G50:I50"/>
    <mergeCell ref="D51:I51"/>
    <mergeCell ref="D52:F52"/>
    <mergeCell ref="D53:F53"/>
    <mergeCell ref="D54:F54"/>
    <mergeCell ref="D55:F55"/>
    <mergeCell ref="D56:F56"/>
    <mergeCell ref="D57:F57"/>
    <mergeCell ref="D58:F58"/>
    <mergeCell ref="D59:F59"/>
    <mergeCell ref="A60:E60"/>
    <mergeCell ref="G60:I60"/>
    <mergeCell ref="A61:E61"/>
    <mergeCell ref="G61:I61"/>
    <mergeCell ref="A62:E62"/>
    <mergeCell ref="G62:I62"/>
    <mergeCell ref="D63:I63"/>
    <mergeCell ref="D64:F64"/>
    <mergeCell ref="D65:F65"/>
    <mergeCell ref="D66:F66"/>
    <mergeCell ref="A67:E67"/>
    <mergeCell ref="G67:I67"/>
    <mergeCell ref="A68:E68"/>
    <mergeCell ref="G68:I68"/>
    <mergeCell ref="A69:E69"/>
    <mergeCell ref="G69:I69"/>
    <mergeCell ref="D70:I70"/>
    <mergeCell ref="D71:F71"/>
    <mergeCell ref="D72:F72"/>
    <mergeCell ref="D73:F73"/>
    <mergeCell ref="A75:J75"/>
    <mergeCell ref="A76:J76"/>
    <mergeCell ref="A77:J77"/>
    <mergeCell ref="A79:J79"/>
    <mergeCell ref="B80:H80"/>
    <mergeCell ref="B81:H81"/>
    <mergeCell ref="B82:H82"/>
    <mergeCell ref="I82:J82"/>
    <mergeCell ref="A83:A87"/>
    <mergeCell ref="B83:H86"/>
    <mergeCell ref="I85:J85"/>
    <mergeCell ref="B87:D87"/>
    <mergeCell ref="E87:H87"/>
    <mergeCell ref="B88:J88"/>
    <mergeCell ref="A89:E89"/>
    <mergeCell ref="G89:I89"/>
    <mergeCell ref="A90:E90"/>
    <mergeCell ref="G90:I90"/>
    <mergeCell ref="A91:E91"/>
    <mergeCell ref="G91:I91"/>
    <mergeCell ref="D92:I92"/>
    <mergeCell ref="D93:F93"/>
    <mergeCell ref="D94:F94"/>
    <mergeCell ref="D95:F95"/>
    <mergeCell ref="A96:E96"/>
    <mergeCell ref="G96:I96"/>
    <mergeCell ref="A97:E97"/>
    <mergeCell ref="G97:I97"/>
    <mergeCell ref="A98:E98"/>
    <mergeCell ref="G98:I98"/>
    <mergeCell ref="D99:I99"/>
    <mergeCell ref="D100:F100"/>
    <mergeCell ref="D101:F101"/>
    <mergeCell ref="A102:E102"/>
    <mergeCell ref="G102:I102"/>
    <mergeCell ref="A103:E103"/>
    <mergeCell ref="G103:I103"/>
    <mergeCell ref="A104:E104"/>
    <mergeCell ref="G104:I104"/>
    <mergeCell ref="D105:I105"/>
    <mergeCell ref="D106:F106"/>
    <mergeCell ref="D107:F107"/>
    <mergeCell ref="D108:F108"/>
    <mergeCell ref="D109:F109"/>
    <mergeCell ref="D110:F110"/>
    <mergeCell ref="D111:F111"/>
    <mergeCell ref="D112:F112"/>
    <mergeCell ref="D113:F113"/>
    <mergeCell ref="D114:F114"/>
    <mergeCell ref="A115:E115"/>
    <mergeCell ref="G115:I115"/>
    <mergeCell ref="A116:E116"/>
    <mergeCell ref="G116:I116"/>
    <mergeCell ref="A117:E117"/>
    <mergeCell ref="G117:I117"/>
    <mergeCell ref="D118:I118"/>
    <mergeCell ref="D119:F119"/>
    <mergeCell ref="D120:F120"/>
    <mergeCell ref="D121:F121"/>
    <mergeCell ref="D122:F122"/>
    <mergeCell ref="D123:F123"/>
    <mergeCell ref="D124:F124"/>
    <mergeCell ref="D125:F125"/>
    <mergeCell ref="D126:F126"/>
    <mergeCell ref="D127:F127"/>
    <mergeCell ref="A128:E128"/>
    <mergeCell ref="G128:I128"/>
    <mergeCell ref="A129:E129"/>
    <mergeCell ref="G129:I129"/>
    <mergeCell ref="A130:E130"/>
    <mergeCell ref="G130:I130"/>
    <mergeCell ref="D131:I131"/>
    <mergeCell ref="D132:F132"/>
    <mergeCell ref="D133:F133"/>
    <mergeCell ref="D134:F134"/>
    <mergeCell ref="D135:F135"/>
    <mergeCell ref="D136:F136"/>
    <mergeCell ref="D137:F137"/>
    <mergeCell ref="D138:F138"/>
    <mergeCell ref="D139:F139"/>
    <mergeCell ref="D140:F140"/>
    <mergeCell ref="A141:E141"/>
    <mergeCell ref="G141:I141"/>
    <mergeCell ref="A142:E142"/>
    <mergeCell ref="G142:I142"/>
    <mergeCell ref="A143:E143"/>
    <mergeCell ref="G143:I143"/>
    <mergeCell ref="D144:I144"/>
    <mergeCell ref="D145:F145"/>
    <mergeCell ref="D146:F146"/>
    <mergeCell ref="A148:J148"/>
    <mergeCell ref="A149:J149"/>
    <mergeCell ref="A150:J150"/>
    <mergeCell ref="A152:J152"/>
    <mergeCell ref="B153:H153"/>
    <mergeCell ref="B154:H154"/>
    <mergeCell ref="B155:H155"/>
    <mergeCell ref="I155:J155"/>
    <mergeCell ref="A156:A160"/>
    <mergeCell ref="B156:H159"/>
    <mergeCell ref="I158:J158"/>
    <mergeCell ref="B160:D160"/>
    <mergeCell ref="E160:H160"/>
    <mergeCell ref="B161:J161"/>
    <mergeCell ref="D162:F162"/>
    <mergeCell ref="D163:F163"/>
    <mergeCell ref="D164:F164"/>
    <mergeCell ref="D165:F165"/>
    <mergeCell ref="D166:F166"/>
    <mergeCell ref="D167:F167"/>
    <mergeCell ref="D168:F168"/>
    <mergeCell ref="A169:E169"/>
    <mergeCell ref="G169:I169"/>
    <mergeCell ref="A170:E170"/>
    <mergeCell ref="G170:I170"/>
    <mergeCell ref="A171:E171"/>
    <mergeCell ref="G171:I171"/>
    <mergeCell ref="D172:I172"/>
    <mergeCell ref="D173:F173"/>
    <mergeCell ref="D174:F174"/>
    <mergeCell ref="D175:F175"/>
    <mergeCell ref="D176:F176"/>
    <mergeCell ref="D177:F177"/>
    <mergeCell ref="D178:F178"/>
    <mergeCell ref="A179:E179"/>
    <mergeCell ref="G179:I179"/>
    <mergeCell ref="A180:E180"/>
    <mergeCell ref="G180:I180"/>
    <mergeCell ref="A181:E181"/>
    <mergeCell ref="G181:I181"/>
    <mergeCell ref="D182:I182"/>
    <mergeCell ref="D183:F183"/>
    <mergeCell ref="D184:F184"/>
    <mergeCell ref="D185:F185"/>
    <mergeCell ref="D186:F186"/>
    <mergeCell ref="D187:F187"/>
    <mergeCell ref="A188:E188"/>
    <mergeCell ref="G188:I188"/>
    <mergeCell ref="A189:E189"/>
    <mergeCell ref="G189:I189"/>
    <mergeCell ref="A190:E190"/>
    <mergeCell ref="G190:I190"/>
    <mergeCell ref="D191:I191"/>
    <mergeCell ref="D192:F192"/>
    <mergeCell ref="D193:F193"/>
    <mergeCell ref="D194:F194"/>
    <mergeCell ref="D195:F195"/>
    <mergeCell ref="D196:F196"/>
    <mergeCell ref="A197:E197"/>
    <mergeCell ref="G197:I197"/>
    <mergeCell ref="A198:E198"/>
    <mergeCell ref="G198:I198"/>
    <mergeCell ref="A199:E199"/>
    <mergeCell ref="G199:I199"/>
    <mergeCell ref="D200:I200"/>
    <mergeCell ref="D201:F201"/>
    <mergeCell ref="D202:F202"/>
    <mergeCell ref="D203:F203"/>
    <mergeCell ref="D204:F204"/>
    <mergeCell ref="D205:F205"/>
    <mergeCell ref="A206:E206"/>
    <mergeCell ref="G206:I206"/>
    <mergeCell ref="A207:E207"/>
    <mergeCell ref="G207:I207"/>
    <mergeCell ref="A208:E208"/>
    <mergeCell ref="G208:I208"/>
    <mergeCell ref="D209:I209"/>
    <mergeCell ref="D210:F210"/>
    <mergeCell ref="D211:F211"/>
    <mergeCell ref="D212:F212"/>
    <mergeCell ref="D213:F213"/>
    <mergeCell ref="D214:F214"/>
    <mergeCell ref="A215:E215"/>
    <mergeCell ref="G215:I215"/>
    <mergeCell ref="A216:E216"/>
    <mergeCell ref="G216:I216"/>
    <mergeCell ref="A217:E217"/>
    <mergeCell ref="G217:I217"/>
    <mergeCell ref="D218:I218"/>
    <mergeCell ref="D219:F219"/>
    <mergeCell ref="D220:F220"/>
    <mergeCell ref="D221:F221"/>
    <mergeCell ref="D222:F222"/>
    <mergeCell ref="A224:J224"/>
    <mergeCell ref="A225:J225"/>
    <mergeCell ref="A226:J226"/>
    <mergeCell ref="A228:J228"/>
    <mergeCell ref="B229:H229"/>
    <mergeCell ref="B230:H230"/>
    <mergeCell ref="B231:H231"/>
    <mergeCell ref="I231:J231"/>
    <mergeCell ref="A232:A236"/>
    <mergeCell ref="B232:H235"/>
    <mergeCell ref="I234:J234"/>
    <mergeCell ref="B236:D236"/>
    <mergeCell ref="E236:H236"/>
    <mergeCell ref="B237:J237"/>
    <mergeCell ref="A238:E238"/>
    <mergeCell ref="G238:I238"/>
    <mergeCell ref="A239:E239"/>
    <mergeCell ref="G239:I239"/>
    <mergeCell ref="A240:E240"/>
    <mergeCell ref="G240:I240"/>
    <mergeCell ref="D241:I241"/>
    <mergeCell ref="D242:F242"/>
    <mergeCell ref="D243:F243"/>
    <mergeCell ref="D244:F244"/>
    <mergeCell ref="D245:F245"/>
    <mergeCell ref="D246:F246"/>
    <mergeCell ref="A247:E247"/>
    <mergeCell ref="G247:I247"/>
    <mergeCell ref="A248:E248"/>
    <mergeCell ref="G248:I248"/>
    <mergeCell ref="A249:E249"/>
    <mergeCell ref="G249:I249"/>
    <mergeCell ref="D250:I250"/>
    <mergeCell ref="D251:F251"/>
    <mergeCell ref="D252:F252"/>
    <mergeCell ref="D253:F253"/>
    <mergeCell ref="D254:F254"/>
    <mergeCell ref="D255:F255"/>
    <mergeCell ref="A256:E256"/>
    <mergeCell ref="G256:I256"/>
    <mergeCell ref="A257:E257"/>
    <mergeCell ref="G257:I257"/>
    <mergeCell ref="A258:E258"/>
    <mergeCell ref="G258:I258"/>
    <mergeCell ref="D259:I259"/>
    <mergeCell ref="D260:F260"/>
    <mergeCell ref="D261:F261"/>
    <mergeCell ref="D262:F262"/>
    <mergeCell ref="D263:F263"/>
    <mergeCell ref="D264:F264"/>
    <mergeCell ref="A265:E265"/>
    <mergeCell ref="G265:I265"/>
    <mergeCell ref="A266:E266"/>
    <mergeCell ref="G266:I266"/>
    <mergeCell ref="A267:E267"/>
    <mergeCell ref="G267:I267"/>
    <mergeCell ref="D268:I268"/>
    <mergeCell ref="D269:F269"/>
    <mergeCell ref="D270:F270"/>
    <mergeCell ref="D271:F271"/>
    <mergeCell ref="D272:F272"/>
    <mergeCell ref="A273:E273"/>
    <mergeCell ref="G273:I273"/>
    <mergeCell ref="A274:E274"/>
    <mergeCell ref="G274:I274"/>
    <mergeCell ref="A275:E275"/>
    <mergeCell ref="G275:I275"/>
    <mergeCell ref="D276:I276"/>
    <mergeCell ref="D277:F277"/>
    <mergeCell ref="D278:F278"/>
    <mergeCell ref="D279:F279"/>
    <mergeCell ref="D280:F280"/>
    <mergeCell ref="D281:F281"/>
    <mergeCell ref="D282:F282"/>
    <mergeCell ref="D283:F283"/>
    <mergeCell ref="D284:F284"/>
    <mergeCell ref="D285:F285"/>
    <mergeCell ref="D286:F286"/>
    <mergeCell ref="D287:F287"/>
    <mergeCell ref="D288:F288"/>
    <mergeCell ref="D289:F289"/>
    <mergeCell ref="D290:F290"/>
    <mergeCell ref="D291:F291"/>
    <mergeCell ref="D292:F292"/>
    <mergeCell ref="D293:F293"/>
    <mergeCell ref="A294:E294"/>
    <mergeCell ref="G294:I294"/>
    <mergeCell ref="A295:E295"/>
    <mergeCell ref="G295:I295"/>
    <mergeCell ref="A296:E296"/>
    <mergeCell ref="G296:I296"/>
    <mergeCell ref="A298:J298"/>
    <mergeCell ref="A299:J299"/>
    <mergeCell ref="A300:J300"/>
    <mergeCell ref="A302:J302"/>
    <mergeCell ref="B303:H303"/>
    <mergeCell ref="B304:H304"/>
    <mergeCell ref="B305:H305"/>
    <mergeCell ref="I305:J305"/>
    <mergeCell ref="A306:A310"/>
    <mergeCell ref="B306:H309"/>
    <mergeCell ref="I308:J308"/>
    <mergeCell ref="B310:D310"/>
    <mergeCell ref="E310:H310"/>
    <mergeCell ref="B311:J311"/>
    <mergeCell ref="D312:I312"/>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7:F327"/>
    <mergeCell ref="A328:E328"/>
    <mergeCell ref="G328:I328"/>
    <mergeCell ref="A329:E329"/>
    <mergeCell ref="G329:I329"/>
    <mergeCell ref="A330:E330"/>
    <mergeCell ref="G330:I330"/>
    <mergeCell ref="D331:I331"/>
    <mergeCell ref="D332:F332"/>
    <mergeCell ref="D333:F333"/>
    <mergeCell ref="D334:F334"/>
    <mergeCell ref="D335:F335"/>
    <mergeCell ref="D336:F336"/>
    <mergeCell ref="D337:F337"/>
    <mergeCell ref="A338:E338"/>
    <mergeCell ref="G338:I338"/>
    <mergeCell ref="A339:E339"/>
    <mergeCell ref="G339:I339"/>
    <mergeCell ref="A340:E340"/>
    <mergeCell ref="G340:I340"/>
    <mergeCell ref="D341:I341"/>
    <mergeCell ref="D342:F342"/>
    <mergeCell ref="D343:F343"/>
    <mergeCell ref="D344:F344"/>
    <mergeCell ref="A345:E345"/>
    <mergeCell ref="G345:I345"/>
    <mergeCell ref="A346:E346"/>
    <mergeCell ref="G346:I346"/>
    <mergeCell ref="A347:E347"/>
    <mergeCell ref="G347:I347"/>
    <mergeCell ref="D348:I348"/>
    <mergeCell ref="D349:F349"/>
    <mergeCell ref="D350:F350"/>
    <mergeCell ref="D351:F351"/>
    <mergeCell ref="D352:F352"/>
    <mergeCell ref="D353:F353"/>
    <mergeCell ref="D354:F354"/>
    <mergeCell ref="D355:F355"/>
    <mergeCell ref="D356:F356"/>
    <mergeCell ref="D357:F357"/>
    <mergeCell ref="D358:F358"/>
    <mergeCell ref="D359:F359"/>
    <mergeCell ref="D360:F360"/>
    <mergeCell ref="D361:F361"/>
    <mergeCell ref="D362:F362"/>
    <mergeCell ref="A364:J364"/>
    <mergeCell ref="A365:J365"/>
    <mergeCell ref="A366:J366"/>
    <mergeCell ref="A368:J368"/>
    <mergeCell ref="B369:H369"/>
    <mergeCell ref="B370:H370"/>
    <mergeCell ref="B371:H371"/>
    <mergeCell ref="I371:J371"/>
    <mergeCell ref="A372:A376"/>
    <mergeCell ref="B372:H375"/>
    <mergeCell ref="I374:J374"/>
    <mergeCell ref="B376:D376"/>
    <mergeCell ref="E376:H376"/>
    <mergeCell ref="B377:J377"/>
    <mergeCell ref="D378:F378"/>
    <mergeCell ref="D379:F379"/>
    <mergeCell ref="A380:E380"/>
    <mergeCell ref="G380:I380"/>
    <mergeCell ref="A381:E381"/>
    <mergeCell ref="G381:I381"/>
    <mergeCell ref="A382:E382"/>
    <mergeCell ref="G382:I382"/>
    <mergeCell ref="D383:I383"/>
    <mergeCell ref="D384:F384"/>
    <mergeCell ref="D385:F385"/>
    <mergeCell ref="D386:F386"/>
    <mergeCell ref="D387:F387"/>
    <mergeCell ref="D388:F388"/>
    <mergeCell ref="D389:F389"/>
    <mergeCell ref="D390:F390"/>
    <mergeCell ref="D391:F391"/>
    <mergeCell ref="D392:F392"/>
    <mergeCell ref="D393:F393"/>
    <mergeCell ref="D394:F394"/>
    <mergeCell ref="D395:F395"/>
    <mergeCell ref="D396:F396"/>
    <mergeCell ref="A397:E397"/>
    <mergeCell ref="G397:I397"/>
    <mergeCell ref="A398:E398"/>
    <mergeCell ref="G398:I398"/>
    <mergeCell ref="A399:E399"/>
    <mergeCell ref="G399:I399"/>
    <mergeCell ref="D400:I400"/>
    <mergeCell ref="D401:F401"/>
    <mergeCell ref="D402:F402"/>
    <mergeCell ref="D403:F403"/>
    <mergeCell ref="D404:F404"/>
    <mergeCell ref="A405:E405"/>
    <mergeCell ref="G405:I405"/>
    <mergeCell ref="A406:E406"/>
    <mergeCell ref="G406:I406"/>
    <mergeCell ref="A407:E407"/>
    <mergeCell ref="G407:I407"/>
    <mergeCell ref="D408:I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A431:J431"/>
    <mergeCell ref="A432:J432"/>
    <mergeCell ref="A433:J433"/>
    <mergeCell ref="A435:J435"/>
    <mergeCell ref="B436:H436"/>
    <mergeCell ref="B437:H437"/>
    <mergeCell ref="B438:H438"/>
    <mergeCell ref="I438:J438"/>
    <mergeCell ref="A439:A443"/>
    <mergeCell ref="B439:H442"/>
    <mergeCell ref="I441:J441"/>
    <mergeCell ref="B443:D443"/>
    <mergeCell ref="E443:H443"/>
    <mergeCell ref="B444:J444"/>
    <mergeCell ref="A445:E445"/>
    <mergeCell ref="G445:I445"/>
    <mergeCell ref="A446:E446"/>
    <mergeCell ref="G446:I446"/>
    <mergeCell ref="A447:E447"/>
    <mergeCell ref="G447:I447"/>
    <mergeCell ref="D448:I448"/>
    <mergeCell ref="D449:F449"/>
    <mergeCell ref="D450:F450"/>
    <mergeCell ref="D451:F451"/>
    <mergeCell ref="D452:F452"/>
    <mergeCell ref="D453:F453"/>
    <mergeCell ref="D454:F454"/>
    <mergeCell ref="D455:F455"/>
    <mergeCell ref="D456:F456"/>
    <mergeCell ref="D457:F457"/>
    <mergeCell ref="D458:F458"/>
    <mergeCell ref="D459:F459"/>
    <mergeCell ref="D460:F460"/>
    <mergeCell ref="D461:F461"/>
    <mergeCell ref="D462:F462"/>
    <mergeCell ref="D463:F463"/>
    <mergeCell ref="D464:F464"/>
    <mergeCell ref="A465:E465"/>
    <mergeCell ref="G465:I465"/>
    <mergeCell ref="A466:E466"/>
    <mergeCell ref="G466:I466"/>
    <mergeCell ref="A467:E467"/>
    <mergeCell ref="G467:I467"/>
    <mergeCell ref="D468:I468"/>
    <mergeCell ref="D469:F469"/>
    <mergeCell ref="D470:F470"/>
    <mergeCell ref="D471:F471"/>
    <mergeCell ref="D472:F472"/>
    <mergeCell ref="D473:F473"/>
    <mergeCell ref="D474:F474"/>
    <mergeCell ref="A475:E475"/>
    <mergeCell ref="G475:I475"/>
    <mergeCell ref="A476:E476"/>
    <mergeCell ref="G476:I476"/>
    <mergeCell ref="A477:E477"/>
    <mergeCell ref="G477:I477"/>
    <mergeCell ref="D478:I478"/>
    <mergeCell ref="D479:F479"/>
    <mergeCell ref="D480:F480"/>
    <mergeCell ref="D481:F481"/>
    <mergeCell ref="D482:F482"/>
    <mergeCell ref="A483:E483"/>
    <mergeCell ref="G483:I483"/>
    <mergeCell ref="A484:E484"/>
    <mergeCell ref="G484:I484"/>
    <mergeCell ref="A485:E485"/>
    <mergeCell ref="G485:I485"/>
    <mergeCell ref="D486:I486"/>
    <mergeCell ref="D487:F487"/>
    <mergeCell ref="D488:F488"/>
    <mergeCell ref="D489:F489"/>
    <mergeCell ref="D490:F490"/>
    <mergeCell ref="A491:E491"/>
    <mergeCell ref="G491:I491"/>
    <mergeCell ref="A492:E492"/>
    <mergeCell ref="G492:I492"/>
    <mergeCell ref="A493:E493"/>
    <mergeCell ref="G493:I493"/>
    <mergeCell ref="D494:I494"/>
    <mergeCell ref="D495:F495"/>
    <mergeCell ref="D496:F496"/>
    <mergeCell ref="D497:F497"/>
    <mergeCell ref="D498:F498"/>
    <mergeCell ref="A499:E499"/>
    <mergeCell ref="G499:I499"/>
    <mergeCell ref="A500:E500"/>
    <mergeCell ref="G500:I500"/>
    <mergeCell ref="A501:E501"/>
    <mergeCell ref="G501:I501"/>
    <mergeCell ref="D502:I502"/>
    <mergeCell ref="D503:F503"/>
    <mergeCell ref="A505:J505"/>
    <mergeCell ref="A506:J506"/>
    <mergeCell ref="A507:J507"/>
    <mergeCell ref="A509:J509"/>
    <mergeCell ref="B510:H510"/>
    <mergeCell ref="B511:H511"/>
    <mergeCell ref="B512:H512"/>
    <mergeCell ref="I512:J512"/>
    <mergeCell ref="A513:A517"/>
    <mergeCell ref="B513:H516"/>
    <mergeCell ref="I515:J515"/>
    <mergeCell ref="B517:D517"/>
    <mergeCell ref="E517:H517"/>
    <mergeCell ref="B518:J518"/>
    <mergeCell ref="D519:F519"/>
    <mergeCell ref="D520:F520"/>
    <mergeCell ref="D521:F521"/>
    <mergeCell ref="A522:E522"/>
    <mergeCell ref="G522:I522"/>
    <mergeCell ref="A523:E523"/>
    <mergeCell ref="G523:I523"/>
    <mergeCell ref="A524:E524"/>
    <mergeCell ref="G524:I524"/>
    <mergeCell ref="D525:I525"/>
    <mergeCell ref="D526:F526"/>
    <mergeCell ref="D527:F527"/>
    <mergeCell ref="D528:F528"/>
    <mergeCell ref="D529:F529"/>
    <mergeCell ref="A530:E530"/>
    <mergeCell ref="G530:I530"/>
    <mergeCell ref="A531:E531"/>
    <mergeCell ref="G531:I531"/>
    <mergeCell ref="A532:E532"/>
    <mergeCell ref="G532:I532"/>
    <mergeCell ref="D533:I533"/>
    <mergeCell ref="D534:F534"/>
    <mergeCell ref="D535:F535"/>
    <mergeCell ref="D536:F536"/>
    <mergeCell ref="D537:F537"/>
    <mergeCell ref="A538:E538"/>
    <mergeCell ref="G538:I538"/>
    <mergeCell ref="A539:E539"/>
    <mergeCell ref="G539:I539"/>
    <mergeCell ref="A540:E540"/>
    <mergeCell ref="G540:I540"/>
    <mergeCell ref="D541:I541"/>
    <mergeCell ref="D542:F542"/>
    <mergeCell ref="D543:F543"/>
    <mergeCell ref="D544:F544"/>
    <mergeCell ref="D545:F545"/>
    <mergeCell ref="A546:E546"/>
    <mergeCell ref="G546:I546"/>
    <mergeCell ref="A547:E547"/>
    <mergeCell ref="G547:I547"/>
    <mergeCell ref="A548:E548"/>
    <mergeCell ref="G548:I548"/>
    <mergeCell ref="D549:I549"/>
    <mergeCell ref="D550:F550"/>
    <mergeCell ref="D551:F551"/>
    <mergeCell ref="D552:F552"/>
    <mergeCell ref="D553:F553"/>
    <mergeCell ref="A554:E554"/>
    <mergeCell ref="G554:I554"/>
    <mergeCell ref="A555:E555"/>
    <mergeCell ref="G555:I555"/>
    <mergeCell ref="A556:E556"/>
    <mergeCell ref="G556:I556"/>
    <mergeCell ref="D557:I557"/>
    <mergeCell ref="D558:F558"/>
    <mergeCell ref="D559:F559"/>
    <mergeCell ref="D560:F560"/>
    <mergeCell ref="D561:F561"/>
    <mergeCell ref="A562:E562"/>
    <mergeCell ref="G562:I562"/>
    <mergeCell ref="A563:E563"/>
    <mergeCell ref="G563:I563"/>
    <mergeCell ref="A564:E564"/>
    <mergeCell ref="G564:I564"/>
    <mergeCell ref="D565:I565"/>
    <mergeCell ref="D566:F566"/>
    <mergeCell ref="D567:F567"/>
    <mergeCell ref="D568:F568"/>
    <mergeCell ref="D569:F569"/>
    <mergeCell ref="A570:E570"/>
    <mergeCell ref="G570:I570"/>
    <mergeCell ref="A571:E571"/>
    <mergeCell ref="G571:I571"/>
    <mergeCell ref="A572:E572"/>
    <mergeCell ref="G572:I572"/>
    <mergeCell ref="D573:I573"/>
    <mergeCell ref="D574:F574"/>
    <mergeCell ref="D575:F575"/>
    <mergeCell ref="D576:F576"/>
    <mergeCell ref="D577:F577"/>
    <mergeCell ref="A579:J579"/>
    <mergeCell ref="A580:J580"/>
    <mergeCell ref="A581:J581"/>
    <mergeCell ref="A583:J583"/>
    <mergeCell ref="B584:H584"/>
    <mergeCell ref="B585:H585"/>
    <mergeCell ref="B586:H586"/>
    <mergeCell ref="I586:J586"/>
    <mergeCell ref="A587:A591"/>
    <mergeCell ref="B587:H590"/>
    <mergeCell ref="I589:J589"/>
    <mergeCell ref="B591:D591"/>
    <mergeCell ref="E591:H591"/>
    <mergeCell ref="B592:J592"/>
    <mergeCell ref="A593:E593"/>
    <mergeCell ref="G593:I593"/>
    <mergeCell ref="A594:E594"/>
    <mergeCell ref="G594:I594"/>
    <mergeCell ref="A595:E595"/>
    <mergeCell ref="G595:I595"/>
    <mergeCell ref="D596:I596"/>
    <mergeCell ref="D597:F597"/>
    <mergeCell ref="D598:F598"/>
    <mergeCell ref="D599:F599"/>
    <mergeCell ref="D600:F600"/>
    <mergeCell ref="D601:F601"/>
    <mergeCell ref="A602:E602"/>
    <mergeCell ref="G602:I602"/>
    <mergeCell ref="A603:E603"/>
    <mergeCell ref="G603:I603"/>
    <mergeCell ref="A604:E604"/>
    <mergeCell ref="G604:I604"/>
    <mergeCell ref="D605:I605"/>
    <mergeCell ref="D606:F606"/>
    <mergeCell ref="D607:F607"/>
    <mergeCell ref="D608:F608"/>
    <mergeCell ref="D609:F609"/>
    <mergeCell ref="D610:F610"/>
    <mergeCell ref="A611:E611"/>
    <mergeCell ref="G611:I611"/>
    <mergeCell ref="A612:E612"/>
    <mergeCell ref="G612:I612"/>
    <mergeCell ref="A613:E613"/>
    <mergeCell ref="G613:I613"/>
    <mergeCell ref="D614:I614"/>
    <mergeCell ref="D615:F615"/>
    <mergeCell ref="D616:F616"/>
    <mergeCell ref="D617:F617"/>
    <mergeCell ref="A618:E618"/>
    <mergeCell ref="G618:I618"/>
    <mergeCell ref="A619:E619"/>
    <mergeCell ref="G619:I619"/>
    <mergeCell ref="A620:E620"/>
    <mergeCell ref="G620:I620"/>
    <mergeCell ref="D621:I621"/>
    <mergeCell ref="D622:F622"/>
    <mergeCell ref="D623:F623"/>
    <mergeCell ref="D624:F624"/>
    <mergeCell ref="D625:F625"/>
    <mergeCell ref="A626:E626"/>
    <mergeCell ref="G626:I626"/>
    <mergeCell ref="A627:E627"/>
    <mergeCell ref="G627:I627"/>
    <mergeCell ref="A628:E628"/>
    <mergeCell ref="G628:I628"/>
    <mergeCell ref="D629:I629"/>
    <mergeCell ref="D630:F630"/>
    <mergeCell ref="D631:F631"/>
    <mergeCell ref="D632:F632"/>
    <mergeCell ref="D633:F633"/>
    <mergeCell ref="D634:F634"/>
    <mergeCell ref="D635:F635"/>
    <mergeCell ref="D636:F636"/>
    <mergeCell ref="D637:F637"/>
    <mergeCell ref="A638:E638"/>
    <mergeCell ref="G638:I638"/>
    <mergeCell ref="A639:E639"/>
    <mergeCell ref="G639:I639"/>
    <mergeCell ref="A640:E640"/>
    <mergeCell ref="G640:I640"/>
    <mergeCell ref="D641:I641"/>
    <mergeCell ref="D642:F642"/>
    <mergeCell ref="D643:F643"/>
    <mergeCell ref="D644:F644"/>
    <mergeCell ref="D645:F645"/>
    <mergeCell ref="D646:F646"/>
    <mergeCell ref="A647:E647"/>
    <mergeCell ref="G647:I647"/>
    <mergeCell ref="A648:E648"/>
    <mergeCell ref="G648:I648"/>
    <mergeCell ref="A649:E649"/>
    <mergeCell ref="G649:I649"/>
    <mergeCell ref="D650:I650"/>
    <mergeCell ref="D651:F651"/>
    <mergeCell ref="A653:J653"/>
    <mergeCell ref="A654:J654"/>
    <mergeCell ref="A655:J655"/>
    <mergeCell ref="A657:J657"/>
    <mergeCell ref="B658:H658"/>
    <mergeCell ref="B659:H659"/>
    <mergeCell ref="B660:H660"/>
    <mergeCell ref="I660:J660"/>
    <mergeCell ref="A661:A665"/>
    <mergeCell ref="B661:H664"/>
    <mergeCell ref="I663:J663"/>
    <mergeCell ref="B665:D665"/>
    <mergeCell ref="E665:H665"/>
    <mergeCell ref="B666:J666"/>
    <mergeCell ref="D667:F667"/>
    <mergeCell ref="D668:F668"/>
    <mergeCell ref="D669:F669"/>
    <mergeCell ref="D670:F670"/>
    <mergeCell ref="A671:E671"/>
    <mergeCell ref="G671:I671"/>
    <mergeCell ref="A672:E672"/>
    <mergeCell ref="G672:I672"/>
    <mergeCell ref="A673:E673"/>
    <mergeCell ref="G673:I673"/>
    <mergeCell ref="D674:I674"/>
    <mergeCell ref="D675:F675"/>
    <mergeCell ref="D676:F676"/>
    <mergeCell ref="D677:F677"/>
    <mergeCell ref="D678:F678"/>
    <mergeCell ref="D679:F679"/>
    <mergeCell ref="A680:E680"/>
    <mergeCell ref="G680:I680"/>
    <mergeCell ref="A681:E681"/>
    <mergeCell ref="G681:I681"/>
    <mergeCell ref="A682:E682"/>
    <mergeCell ref="G682:I682"/>
    <mergeCell ref="D683:I683"/>
    <mergeCell ref="D684:F684"/>
    <mergeCell ref="D685:F685"/>
    <mergeCell ref="D686:F686"/>
    <mergeCell ref="D687:F687"/>
    <mergeCell ref="D688:F688"/>
    <mergeCell ref="A689:E689"/>
    <mergeCell ref="G689:I689"/>
    <mergeCell ref="A690:E690"/>
    <mergeCell ref="G690:I690"/>
    <mergeCell ref="A691:E691"/>
    <mergeCell ref="G691:I691"/>
    <mergeCell ref="D692:I692"/>
    <mergeCell ref="D693:F693"/>
    <mergeCell ref="D694:F694"/>
    <mergeCell ref="D695:F695"/>
    <mergeCell ref="D696:F696"/>
    <mergeCell ref="D697:F697"/>
    <mergeCell ref="A698:E698"/>
    <mergeCell ref="G698:I698"/>
    <mergeCell ref="A699:E699"/>
    <mergeCell ref="G699:I699"/>
    <mergeCell ref="A700:E700"/>
    <mergeCell ref="G700:I700"/>
    <mergeCell ref="D701:I701"/>
    <mergeCell ref="D702:F702"/>
    <mergeCell ref="D703:F703"/>
    <mergeCell ref="D704:F704"/>
    <mergeCell ref="D705:F705"/>
    <mergeCell ref="A706:E706"/>
    <mergeCell ref="G706:I706"/>
    <mergeCell ref="A707:E707"/>
    <mergeCell ref="G707:I707"/>
    <mergeCell ref="A708:E708"/>
    <mergeCell ref="G708:I708"/>
    <mergeCell ref="D709:I709"/>
    <mergeCell ref="D710:F710"/>
    <mergeCell ref="D711:F711"/>
    <mergeCell ref="D712:F712"/>
    <mergeCell ref="D713:F713"/>
    <mergeCell ref="A714:E714"/>
    <mergeCell ref="G714:I714"/>
    <mergeCell ref="A715:E715"/>
    <mergeCell ref="G715:I715"/>
    <mergeCell ref="A716:E716"/>
    <mergeCell ref="G716:I716"/>
    <mergeCell ref="D717:I717"/>
    <mergeCell ref="D718:F718"/>
    <mergeCell ref="D719:F719"/>
    <mergeCell ref="A720:E720"/>
    <mergeCell ref="G720:I720"/>
    <mergeCell ref="A721:E721"/>
    <mergeCell ref="G721:I721"/>
    <mergeCell ref="A722:E722"/>
    <mergeCell ref="G722:I722"/>
    <mergeCell ref="D723:I723"/>
    <mergeCell ref="D724:F724"/>
    <mergeCell ref="D725:F725"/>
    <mergeCell ref="D726:F726"/>
    <mergeCell ref="D727:F727"/>
    <mergeCell ref="A729:J729"/>
    <mergeCell ref="A730:J730"/>
    <mergeCell ref="A731:J731"/>
    <mergeCell ref="A733:J733"/>
    <mergeCell ref="B734:H734"/>
    <mergeCell ref="B735:H735"/>
    <mergeCell ref="B736:H736"/>
    <mergeCell ref="I736:J736"/>
    <mergeCell ref="A737:A741"/>
    <mergeCell ref="B737:H740"/>
    <mergeCell ref="I739:J739"/>
    <mergeCell ref="B741:D741"/>
    <mergeCell ref="E741:H741"/>
    <mergeCell ref="B742:J742"/>
    <mergeCell ref="A743:E743"/>
    <mergeCell ref="G743:I743"/>
    <mergeCell ref="A744:E744"/>
    <mergeCell ref="G744:I744"/>
    <mergeCell ref="A745:E745"/>
    <mergeCell ref="G745:I745"/>
    <mergeCell ref="D746:I746"/>
    <mergeCell ref="D747:F747"/>
    <mergeCell ref="D748:F748"/>
    <mergeCell ref="D749:F749"/>
    <mergeCell ref="D750:F750"/>
    <mergeCell ref="D751:F751"/>
    <mergeCell ref="A752:E752"/>
    <mergeCell ref="G752:I752"/>
    <mergeCell ref="A753:E753"/>
    <mergeCell ref="G753:I753"/>
    <mergeCell ref="A754:E754"/>
    <mergeCell ref="G754:I754"/>
    <mergeCell ref="D755:I755"/>
    <mergeCell ref="D756:F756"/>
    <mergeCell ref="D757:F757"/>
    <mergeCell ref="A758:E758"/>
    <mergeCell ref="G758:I758"/>
    <mergeCell ref="A759:E759"/>
    <mergeCell ref="G759:I759"/>
    <mergeCell ref="A760:E760"/>
    <mergeCell ref="G760:I760"/>
    <mergeCell ref="D761:I761"/>
    <mergeCell ref="D762:F762"/>
    <mergeCell ref="D763:F763"/>
    <mergeCell ref="D764:F764"/>
    <mergeCell ref="D765:F765"/>
    <mergeCell ref="A766:E766"/>
    <mergeCell ref="G766:I766"/>
    <mergeCell ref="A767:E767"/>
    <mergeCell ref="G767:I767"/>
    <mergeCell ref="A768:E768"/>
    <mergeCell ref="G768:I768"/>
    <mergeCell ref="D769:I769"/>
    <mergeCell ref="D770:F770"/>
    <mergeCell ref="D771:F771"/>
    <mergeCell ref="D772:F772"/>
    <mergeCell ref="D773:F773"/>
    <mergeCell ref="D774:F774"/>
    <mergeCell ref="A775:E775"/>
    <mergeCell ref="G775:I775"/>
    <mergeCell ref="A776:E776"/>
    <mergeCell ref="G776:I776"/>
    <mergeCell ref="A777:E777"/>
    <mergeCell ref="G777:I777"/>
    <mergeCell ref="D778:I778"/>
    <mergeCell ref="D779:F779"/>
    <mergeCell ref="D780:F780"/>
    <mergeCell ref="A781:E781"/>
    <mergeCell ref="G781:I781"/>
    <mergeCell ref="A782:E782"/>
    <mergeCell ref="G782:I782"/>
    <mergeCell ref="A783:E783"/>
    <mergeCell ref="G783:I783"/>
    <mergeCell ref="D784:I784"/>
    <mergeCell ref="D785:F785"/>
    <mergeCell ref="D786:F786"/>
    <mergeCell ref="D787:F787"/>
    <mergeCell ref="A788:E788"/>
    <mergeCell ref="G788:I788"/>
    <mergeCell ref="A789:E789"/>
    <mergeCell ref="G789:I789"/>
    <mergeCell ref="A790:E790"/>
    <mergeCell ref="G790:I790"/>
    <mergeCell ref="D791:I791"/>
    <mergeCell ref="D792:F792"/>
    <mergeCell ref="D793:F793"/>
    <mergeCell ref="D794:F794"/>
    <mergeCell ref="D795:F795"/>
    <mergeCell ref="A796:E796"/>
    <mergeCell ref="G796:I796"/>
    <mergeCell ref="A797:E797"/>
    <mergeCell ref="G797:I797"/>
    <mergeCell ref="A798:E798"/>
    <mergeCell ref="G798:I798"/>
    <mergeCell ref="D799:I799"/>
    <mergeCell ref="D800:F800"/>
    <mergeCell ref="D801:F801"/>
    <mergeCell ref="D802:F802"/>
    <mergeCell ref="D803:F803"/>
    <mergeCell ref="D804:F804"/>
    <mergeCell ref="A806:J806"/>
    <mergeCell ref="A807:J807"/>
    <mergeCell ref="A808:J808"/>
    <mergeCell ref="A810:J810"/>
    <mergeCell ref="B811:H811"/>
    <mergeCell ref="B812:H812"/>
    <mergeCell ref="B813:H813"/>
    <mergeCell ref="I813:J813"/>
    <mergeCell ref="A814:A818"/>
    <mergeCell ref="B814:H817"/>
    <mergeCell ref="I816:J816"/>
    <mergeCell ref="B818:D818"/>
    <mergeCell ref="E818:H818"/>
    <mergeCell ref="B819:J819"/>
    <mergeCell ref="D820:F820"/>
    <mergeCell ref="D821:F821"/>
    <mergeCell ref="A822:E822"/>
    <mergeCell ref="G822:I822"/>
    <mergeCell ref="A823:E823"/>
    <mergeCell ref="G823:I823"/>
    <mergeCell ref="A824:E824"/>
    <mergeCell ref="G824:I824"/>
    <mergeCell ref="D825:I825"/>
    <mergeCell ref="D826:F826"/>
    <mergeCell ref="D827:F827"/>
    <mergeCell ref="A828:E828"/>
    <mergeCell ref="G828:I828"/>
    <mergeCell ref="A829:E829"/>
    <mergeCell ref="G829:I829"/>
    <mergeCell ref="A830:E830"/>
    <mergeCell ref="G830:I830"/>
    <mergeCell ref="D831:I831"/>
    <mergeCell ref="D832:F832"/>
    <mergeCell ref="D833:F833"/>
    <mergeCell ref="D834:F834"/>
    <mergeCell ref="D835:F835"/>
    <mergeCell ref="A836:E836"/>
    <mergeCell ref="G836:I836"/>
    <mergeCell ref="A837:E837"/>
    <mergeCell ref="G837:I837"/>
    <mergeCell ref="A838:E838"/>
    <mergeCell ref="G838:I838"/>
    <mergeCell ref="D839:I839"/>
    <mergeCell ref="D840:F840"/>
    <mergeCell ref="D841:F841"/>
    <mergeCell ref="D842:F842"/>
    <mergeCell ref="D843:F843"/>
    <mergeCell ref="D844:F844"/>
    <mergeCell ref="D845:F845"/>
    <mergeCell ref="D846:F846"/>
    <mergeCell ref="A847:E847"/>
    <mergeCell ref="G847:I847"/>
    <mergeCell ref="A848:E848"/>
    <mergeCell ref="G848:I848"/>
    <mergeCell ref="A849:E849"/>
    <mergeCell ref="G849:I849"/>
    <mergeCell ref="D850:I850"/>
    <mergeCell ref="D851:F851"/>
    <mergeCell ref="D852:F852"/>
    <mergeCell ref="A853:E853"/>
    <mergeCell ref="G853:I853"/>
    <mergeCell ref="A854:E854"/>
    <mergeCell ref="G854:I854"/>
    <mergeCell ref="A855:E855"/>
    <mergeCell ref="G855:I855"/>
    <mergeCell ref="D856:I856"/>
    <mergeCell ref="D857:F857"/>
    <mergeCell ref="D858:F858"/>
    <mergeCell ref="D859:F859"/>
    <mergeCell ref="D860:F860"/>
    <mergeCell ref="A861:E861"/>
    <mergeCell ref="G861:I861"/>
    <mergeCell ref="A862:E862"/>
    <mergeCell ref="G862:I862"/>
    <mergeCell ref="A863:E863"/>
    <mergeCell ref="G863:I863"/>
    <mergeCell ref="D864:I864"/>
    <mergeCell ref="D865:F865"/>
    <mergeCell ref="D866:F866"/>
    <mergeCell ref="D867:F867"/>
    <mergeCell ref="D868:F868"/>
    <mergeCell ref="D869:F869"/>
    <mergeCell ref="D870:F870"/>
    <mergeCell ref="D871:F871"/>
    <mergeCell ref="A872:E872"/>
    <mergeCell ref="G872:I872"/>
    <mergeCell ref="A873:E873"/>
    <mergeCell ref="G873:I873"/>
    <mergeCell ref="A874:E874"/>
    <mergeCell ref="G874:I874"/>
    <mergeCell ref="D875:I875"/>
    <mergeCell ref="D876:F876"/>
    <mergeCell ref="D877:F877"/>
    <mergeCell ref="A878:E878"/>
    <mergeCell ref="G878:I878"/>
    <mergeCell ref="A879:E879"/>
    <mergeCell ref="G879:I879"/>
    <mergeCell ref="A880:E880"/>
    <mergeCell ref="G880:I880"/>
    <mergeCell ref="D881:I881"/>
    <mergeCell ref="A883:J883"/>
    <mergeCell ref="A884:J884"/>
    <mergeCell ref="A885:J885"/>
    <mergeCell ref="A887:J887"/>
    <mergeCell ref="B888:H888"/>
    <mergeCell ref="B889:H889"/>
    <mergeCell ref="B890:H890"/>
    <mergeCell ref="I890:J890"/>
    <mergeCell ref="A891:A895"/>
    <mergeCell ref="B891:H894"/>
    <mergeCell ref="I893:J893"/>
    <mergeCell ref="B895:D895"/>
    <mergeCell ref="E895:H895"/>
    <mergeCell ref="B896:J896"/>
    <mergeCell ref="D897:F897"/>
    <mergeCell ref="D898:F898"/>
    <mergeCell ref="D899:F899"/>
    <mergeCell ref="D900:F900"/>
    <mergeCell ref="A901:E901"/>
    <mergeCell ref="G901:I901"/>
    <mergeCell ref="A902:E902"/>
    <mergeCell ref="G902:I902"/>
    <mergeCell ref="A903:E903"/>
    <mergeCell ref="G903:I903"/>
    <mergeCell ref="D904:I904"/>
    <mergeCell ref="D905:F905"/>
    <mergeCell ref="D906:F906"/>
    <mergeCell ref="A907:E907"/>
    <mergeCell ref="G907:I907"/>
    <mergeCell ref="A908:E908"/>
    <mergeCell ref="G908:I908"/>
    <mergeCell ref="A909:E909"/>
    <mergeCell ref="G909:I909"/>
    <mergeCell ref="D910:I910"/>
    <mergeCell ref="D911:F911"/>
    <mergeCell ref="D912:F912"/>
    <mergeCell ref="D913:F913"/>
    <mergeCell ref="D914:F914"/>
    <mergeCell ref="D915:F915"/>
    <mergeCell ref="D916:F916"/>
    <mergeCell ref="D917:F917"/>
    <mergeCell ref="A918:E918"/>
    <mergeCell ref="G918:I918"/>
    <mergeCell ref="A919:E919"/>
    <mergeCell ref="G919:I919"/>
    <mergeCell ref="A920:E920"/>
    <mergeCell ref="G920:I920"/>
    <mergeCell ref="D921:I921"/>
    <mergeCell ref="D922:F922"/>
    <mergeCell ref="D923:F923"/>
    <mergeCell ref="D924:F924"/>
    <mergeCell ref="D925:F925"/>
    <mergeCell ref="A926:E926"/>
    <mergeCell ref="G926:I926"/>
    <mergeCell ref="A927:E927"/>
    <mergeCell ref="G927:I927"/>
    <mergeCell ref="A928:E928"/>
    <mergeCell ref="G928:I928"/>
    <mergeCell ref="D929:I929"/>
    <mergeCell ref="D930:F930"/>
    <mergeCell ref="D931:F931"/>
    <mergeCell ref="D932:F932"/>
    <mergeCell ref="D933:F933"/>
    <mergeCell ref="D934:F934"/>
    <mergeCell ref="D935:F935"/>
    <mergeCell ref="D936:F936"/>
    <mergeCell ref="A937:E937"/>
    <mergeCell ref="G937:I937"/>
    <mergeCell ref="A938:E938"/>
    <mergeCell ref="G938:I938"/>
    <mergeCell ref="A939:E939"/>
    <mergeCell ref="G939:I939"/>
    <mergeCell ref="D940:I940"/>
    <mergeCell ref="D941:F941"/>
    <mergeCell ref="D942:F942"/>
    <mergeCell ref="A943:E943"/>
    <mergeCell ref="G943:I943"/>
    <mergeCell ref="A944:E944"/>
    <mergeCell ref="G944:I944"/>
    <mergeCell ref="A945:E945"/>
    <mergeCell ref="G945:I945"/>
    <mergeCell ref="D946:I946"/>
    <mergeCell ref="D947:F947"/>
    <mergeCell ref="D948:F948"/>
    <mergeCell ref="D949:F949"/>
    <mergeCell ref="D950:F950"/>
    <mergeCell ref="A951:E951"/>
    <mergeCell ref="G951:I951"/>
    <mergeCell ref="A952:E952"/>
    <mergeCell ref="G952:I952"/>
    <mergeCell ref="A953:E953"/>
    <mergeCell ref="G953:I953"/>
    <mergeCell ref="A955:J955"/>
    <mergeCell ref="A956:J956"/>
    <mergeCell ref="A957:J957"/>
    <mergeCell ref="A959:J959"/>
    <mergeCell ref="B960:H960"/>
    <mergeCell ref="B961:H961"/>
    <mergeCell ref="B962:H962"/>
    <mergeCell ref="I962:J962"/>
    <mergeCell ref="A963:A967"/>
    <mergeCell ref="B963:H966"/>
    <mergeCell ref="I965:J965"/>
    <mergeCell ref="B967:D967"/>
    <mergeCell ref="E967:H967"/>
    <mergeCell ref="B968:J968"/>
    <mergeCell ref="D969:I969"/>
    <mergeCell ref="D970:F970"/>
    <mergeCell ref="D971:F971"/>
    <mergeCell ref="A972:E972"/>
    <mergeCell ref="G972:I972"/>
    <mergeCell ref="A973:E973"/>
    <mergeCell ref="G973:I973"/>
    <mergeCell ref="A974:E974"/>
    <mergeCell ref="G974:I974"/>
    <mergeCell ref="D975:I975"/>
    <mergeCell ref="D976:F976"/>
    <mergeCell ref="D977:F977"/>
    <mergeCell ref="D978:F978"/>
    <mergeCell ref="D979:F979"/>
    <mergeCell ref="D980:F980"/>
    <mergeCell ref="D981:F981"/>
    <mergeCell ref="D982:F982"/>
    <mergeCell ref="A983:E983"/>
    <mergeCell ref="G983:I983"/>
    <mergeCell ref="A984:E984"/>
    <mergeCell ref="G984:I984"/>
    <mergeCell ref="A985:E985"/>
    <mergeCell ref="G985:I985"/>
    <mergeCell ref="D986:I986"/>
    <mergeCell ref="D987:F987"/>
    <mergeCell ref="D988:F988"/>
    <mergeCell ref="D989:F989"/>
    <mergeCell ref="D990:F990"/>
    <mergeCell ref="A991:E991"/>
    <mergeCell ref="G991:I991"/>
    <mergeCell ref="A992:E992"/>
    <mergeCell ref="G992:I992"/>
    <mergeCell ref="A993:E993"/>
    <mergeCell ref="G993:I993"/>
    <mergeCell ref="D994:I994"/>
    <mergeCell ref="D995:F995"/>
    <mergeCell ref="D996:F996"/>
    <mergeCell ref="A997:E997"/>
    <mergeCell ref="G997:I997"/>
    <mergeCell ref="A998:E998"/>
    <mergeCell ref="G998:I998"/>
    <mergeCell ref="A999:E999"/>
    <mergeCell ref="G999:I999"/>
    <mergeCell ref="D1000:I1000"/>
    <mergeCell ref="D1001:F1001"/>
    <mergeCell ref="D1002:F1002"/>
    <mergeCell ref="D1003:F1003"/>
    <mergeCell ref="D1004:F1004"/>
    <mergeCell ref="D1005:F1005"/>
    <mergeCell ref="D1006:F1006"/>
    <mergeCell ref="D1007:F1007"/>
    <mergeCell ref="A1008:E1008"/>
    <mergeCell ref="G1008:I1008"/>
    <mergeCell ref="A1009:E1009"/>
    <mergeCell ref="G1009:I1009"/>
    <mergeCell ref="A1010:E1010"/>
    <mergeCell ref="G1010:I1010"/>
    <mergeCell ref="D1011:I1011"/>
    <mergeCell ref="D1012:F1012"/>
    <mergeCell ref="D1013:F1013"/>
    <mergeCell ref="D1014:F1014"/>
    <mergeCell ref="D1015:F1015"/>
    <mergeCell ref="A1016:E1016"/>
    <mergeCell ref="G1016:I1016"/>
    <mergeCell ref="A1017:E1017"/>
    <mergeCell ref="G1017:I1017"/>
    <mergeCell ref="A1018:E1018"/>
    <mergeCell ref="G1018:I1018"/>
    <mergeCell ref="D1019:I1019"/>
    <mergeCell ref="D1020:F1020"/>
    <mergeCell ref="D1021:F1021"/>
    <mergeCell ref="D1022:F1022"/>
    <mergeCell ref="D1023:F1023"/>
    <mergeCell ref="D1024:F1024"/>
    <mergeCell ref="D1025:F1025"/>
    <mergeCell ref="D1026:F1026"/>
    <mergeCell ref="A1027:E1027"/>
    <mergeCell ref="G1027:I1027"/>
    <mergeCell ref="A1028:E1028"/>
    <mergeCell ref="G1028:I1028"/>
    <mergeCell ref="A1029:E1029"/>
    <mergeCell ref="G1029:I1029"/>
    <mergeCell ref="D1030:I1030"/>
    <mergeCell ref="A1032:J1032"/>
    <mergeCell ref="A1033:J1033"/>
    <mergeCell ref="A1034:J1034"/>
    <mergeCell ref="A1036:J1036"/>
    <mergeCell ref="B1037:H1037"/>
    <mergeCell ref="B1038:H1038"/>
    <mergeCell ref="B1039:H1039"/>
    <mergeCell ref="I1039:J1039"/>
    <mergeCell ref="A1040:A1044"/>
    <mergeCell ref="B1040:H1043"/>
    <mergeCell ref="I1042:J1042"/>
    <mergeCell ref="B1044:D1044"/>
    <mergeCell ref="E1044:H1044"/>
    <mergeCell ref="B1045:J1045"/>
    <mergeCell ref="D1046:F1046"/>
    <mergeCell ref="D1047:F1047"/>
    <mergeCell ref="A1048:E1048"/>
    <mergeCell ref="G1048:I1048"/>
    <mergeCell ref="A1049:E1049"/>
    <mergeCell ref="G1049:I1049"/>
    <mergeCell ref="A1050:E1050"/>
    <mergeCell ref="G1050:I1050"/>
    <mergeCell ref="D1051:I1051"/>
    <mergeCell ref="D1052:F1052"/>
    <mergeCell ref="D1053:F1053"/>
    <mergeCell ref="D1054:F1054"/>
    <mergeCell ref="D1055:F1055"/>
    <mergeCell ref="A1056:E1056"/>
    <mergeCell ref="G1056:I1056"/>
    <mergeCell ref="A1057:E1057"/>
    <mergeCell ref="G1057:I1057"/>
    <mergeCell ref="A1058:E1058"/>
    <mergeCell ref="G1058:I1058"/>
    <mergeCell ref="D1059:I1059"/>
    <mergeCell ref="D1060:F1060"/>
    <mergeCell ref="D1061:F1061"/>
    <mergeCell ref="A1062:E1062"/>
    <mergeCell ref="G1062:I1062"/>
    <mergeCell ref="A1063:E1063"/>
    <mergeCell ref="G1063:I1063"/>
    <mergeCell ref="A1064:E1064"/>
    <mergeCell ref="G1064:I1064"/>
    <mergeCell ref="D1065:I1065"/>
    <mergeCell ref="D1066:F1066"/>
    <mergeCell ref="D1067:F1067"/>
    <mergeCell ref="D1068:F1068"/>
    <mergeCell ref="D1069:F1069"/>
    <mergeCell ref="D1070:F1070"/>
    <mergeCell ref="D1071:F1071"/>
    <mergeCell ref="D1072:F1072"/>
    <mergeCell ref="A1073:E1073"/>
    <mergeCell ref="G1073:I1073"/>
    <mergeCell ref="A1074:E1074"/>
    <mergeCell ref="G1074:I1074"/>
    <mergeCell ref="A1075:E1075"/>
    <mergeCell ref="G1075:I1075"/>
    <mergeCell ref="D1076:I1076"/>
    <mergeCell ref="D1077:F1077"/>
    <mergeCell ref="D1078:F1078"/>
    <mergeCell ref="D1079:F1079"/>
    <mergeCell ref="D1080:F1080"/>
    <mergeCell ref="A1081:E1081"/>
    <mergeCell ref="G1081:I1081"/>
    <mergeCell ref="A1082:E1082"/>
    <mergeCell ref="G1082:I1082"/>
    <mergeCell ref="A1083:E1083"/>
    <mergeCell ref="G1083:I1083"/>
    <mergeCell ref="D1084:I1084"/>
    <mergeCell ref="D1085:F1085"/>
    <mergeCell ref="D1086:F1086"/>
    <mergeCell ref="D1087:F1087"/>
    <mergeCell ref="D1088:F1088"/>
    <mergeCell ref="D1089:F1089"/>
    <mergeCell ref="D1090:F1090"/>
    <mergeCell ref="D1091:F1091"/>
    <mergeCell ref="A1092:E1092"/>
    <mergeCell ref="G1092:I1092"/>
    <mergeCell ref="A1093:E1093"/>
    <mergeCell ref="G1093:I1093"/>
    <mergeCell ref="A1094:E1094"/>
    <mergeCell ref="G1094:I1094"/>
    <mergeCell ref="D1095:I1095"/>
    <mergeCell ref="D1096:F1096"/>
    <mergeCell ref="D1097:F1097"/>
    <mergeCell ref="A1098:E1098"/>
    <mergeCell ref="G1098:I1098"/>
    <mergeCell ref="A1099:E1099"/>
    <mergeCell ref="G1099:I1099"/>
    <mergeCell ref="A1100:E1100"/>
    <mergeCell ref="G1100:I1100"/>
    <mergeCell ref="D1101:I1101"/>
    <mergeCell ref="D1102:F1102"/>
    <mergeCell ref="D1103:F1103"/>
    <mergeCell ref="D1104:F1104"/>
    <mergeCell ref="D1105:F1105"/>
    <mergeCell ref="D1106:F1106"/>
    <mergeCell ref="D1107:F1107"/>
    <mergeCell ref="A1109:J1109"/>
    <mergeCell ref="A1110:J1110"/>
    <mergeCell ref="A1111:J1111"/>
    <mergeCell ref="A1113:J1113"/>
    <mergeCell ref="B1114:H1114"/>
    <mergeCell ref="B1115:H1115"/>
    <mergeCell ref="B1116:H1116"/>
    <mergeCell ref="I1116:J1116"/>
    <mergeCell ref="A1117:A1121"/>
    <mergeCell ref="B1117:H1120"/>
    <mergeCell ref="I1119:J1119"/>
    <mergeCell ref="B1121:D1121"/>
    <mergeCell ref="E1121:H1121"/>
    <mergeCell ref="B1122:J1122"/>
    <mergeCell ref="D1123:F1123"/>
    <mergeCell ref="D1124:F1124"/>
    <mergeCell ref="A1125:E1125"/>
    <mergeCell ref="G1125:I1125"/>
    <mergeCell ref="A1126:E1126"/>
    <mergeCell ref="G1126:I1126"/>
    <mergeCell ref="A1127:E1127"/>
    <mergeCell ref="G1127:I1127"/>
    <mergeCell ref="D1128:I1128"/>
    <mergeCell ref="D1129:F1129"/>
    <mergeCell ref="D1130:F1130"/>
    <mergeCell ref="D1131:F1131"/>
    <mergeCell ref="D1132:F1132"/>
    <mergeCell ref="A1133:E1133"/>
    <mergeCell ref="G1133:I1133"/>
    <mergeCell ref="A1134:E1134"/>
    <mergeCell ref="G1134:I1134"/>
    <mergeCell ref="A1135:E1135"/>
    <mergeCell ref="G1135:I1135"/>
    <mergeCell ref="D1136:I1136"/>
    <mergeCell ref="D1137:F1137"/>
    <mergeCell ref="D1138:F1138"/>
    <mergeCell ref="D1139:F1139"/>
    <mergeCell ref="D1140:F1140"/>
    <mergeCell ref="D1141:F1141"/>
    <mergeCell ref="D1142:F1142"/>
    <mergeCell ref="D1143:F1143"/>
    <mergeCell ref="A1144:E1144"/>
    <mergeCell ref="G1144:I1144"/>
    <mergeCell ref="A1145:E1145"/>
    <mergeCell ref="G1145:I1145"/>
    <mergeCell ref="A1146:E1146"/>
    <mergeCell ref="G1146:I1146"/>
    <mergeCell ref="D1147:I1147"/>
    <mergeCell ref="D1148:F1148"/>
    <mergeCell ref="D1149:F1149"/>
    <mergeCell ref="A1150:E1150"/>
    <mergeCell ref="G1150:I1150"/>
    <mergeCell ref="A1151:E1151"/>
    <mergeCell ref="G1151:I1151"/>
    <mergeCell ref="A1152:E1152"/>
    <mergeCell ref="G1152:I1152"/>
    <mergeCell ref="D1153:I1153"/>
    <mergeCell ref="D1154:F1154"/>
    <mergeCell ref="D1155:F1155"/>
    <mergeCell ref="D1156:F1156"/>
    <mergeCell ref="A1157:E1157"/>
    <mergeCell ref="G1157:I1157"/>
    <mergeCell ref="A1158:E1158"/>
    <mergeCell ref="G1158:I1158"/>
    <mergeCell ref="A1159:E1159"/>
    <mergeCell ref="G1159:I1159"/>
    <mergeCell ref="D1160:I1160"/>
    <mergeCell ref="D1161:F1161"/>
    <mergeCell ref="D1162:F1162"/>
    <mergeCell ref="A1163:E1163"/>
    <mergeCell ref="G1163:I1163"/>
    <mergeCell ref="A1164:E1164"/>
    <mergeCell ref="G1164:I1164"/>
    <mergeCell ref="A1165:E1165"/>
    <mergeCell ref="G1165:I1165"/>
    <mergeCell ref="D1166:I1166"/>
    <mergeCell ref="D1167:F1167"/>
    <mergeCell ref="D1168:F1168"/>
    <mergeCell ref="A1169:E1169"/>
    <mergeCell ref="G1169:I1169"/>
    <mergeCell ref="A1170:E1170"/>
    <mergeCell ref="G1170:I1170"/>
    <mergeCell ref="A1171:E1171"/>
    <mergeCell ref="G1171:I1171"/>
    <mergeCell ref="D1172:I1172"/>
    <mergeCell ref="D1173:F1173"/>
    <mergeCell ref="D1174:F1174"/>
    <mergeCell ref="D1175:F1175"/>
    <mergeCell ref="A1177:J1177"/>
    <mergeCell ref="A1178:J1178"/>
    <mergeCell ref="A1179:J1179"/>
    <mergeCell ref="A1181:J1181"/>
    <mergeCell ref="B1182:H1182"/>
    <mergeCell ref="B1183:H1183"/>
    <mergeCell ref="B1184:H1184"/>
    <mergeCell ref="I1184:J1184"/>
    <mergeCell ref="A1185:A1189"/>
    <mergeCell ref="B1185:H1188"/>
    <mergeCell ref="I1187:J1187"/>
    <mergeCell ref="B1189:D1189"/>
    <mergeCell ref="E1189:H1189"/>
    <mergeCell ref="B1190:J1190"/>
    <mergeCell ref="D1191:F1191"/>
    <mergeCell ref="D1192:F1192"/>
    <mergeCell ref="A1193:E1193"/>
    <mergeCell ref="G1193:I1193"/>
    <mergeCell ref="A1194:E1194"/>
    <mergeCell ref="G1194:I1194"/>
    <mergeCell ref="A1195:E1195"/>
    <mergeCell ref="G1195:I1195"/>
    <mergeCell ref="D1196:I1196"/>
    <mergeCell ref="D1197:F1197"/>
    <mergeCell ref="D1198:F1198"/>
    <mergeCell ref="A1199:E1199"/>
    <mergeCell ref="G1199:I1199"/>
    <mergeCell ref="A1200:E1200"/>
    <mergeCell ref="G1200:I1200"/>
    <mergeCell ref="A1201:E1201"/>
    <mergeCell ref="G1201:I1201"/>
    <mergeCell ref="D1202:I1202"/>
    <mergeCell ref="D1203:F1203"/>
    <mergeCell ref="D1204:F1204"/>
    <mergeCell ref="A1205:E1205"/>
    <mergeCell ref="G1205:I1205"/>
    <mergeCell ref="A1206:E1206"/>
    <mergeCell ref="G1206:I1206"/>
    <mergeCell ref="A1207:E1207"/>
    <mergeCell ref="G1207:I1207"/>
    <mergeCell ref="D1208:I1208"/>
    <mergeCell ref="D1209:F1209"/>
    <mergeCell ref="D1210:F1210"/>
    <mergeCell ref="D1211:F1211"/>
    <mergeCell ref="D1212:F1212"/>
    <mergeCell ref="A1213:E1213"/>
    <mergeCell ref="G1213:I1213"/>
    <mergeCell ref="A1214:E1214"/>
    <mergeCell ref="G1214:I1214"/>
    <mergeCell ref="A1215:E1215"/>
    <mergeCell ref="G1215:I1215"/>
    <mergeCell ref="D1216:I1216"/>
    <mergeCell ref="D1217:F1217"/>
    <mergeCell ref="D1218:F1218"/>
    <mergeCell ref="D1219:F1219"/>
    <mergeCell ref="D1220:F1220"/>
    <mergeCell ref="D1221:F1221"/>
    <mergeCell ref="A1222:E1222"/>
    <mergeCell ref="G1222:I1222"/>
    <mergeCell ref="A1223:E1223"/>
    <mergeCell ref="G1223:I1223"/>
    <mergeCell ref="A1224:E1224"/>
    <mergeCell ref="G1224:I1224"/>
    <mergeCell ref="D1225:I1225"/>
    <mergeCell ref="D1226:F1226"/>
    <mergeCell ref="D1227:F1227"/>
    <mergeCell ref="A1228:E1228"/>
    <mergeCell ref="G1228:I1228"/>
    <mergeCell ref="A1229:E1229"/>
    <mergeCell ref="G1229:I1229"/>
    <mergeCell ref="A1230:E1230"/>
    <mergeCell ref="G1230:I1230"/>
    <mergeCell ref="D1231:I1231"/>
    <mergeCell ref="D1232:F1232"/>
    <mergeCell ref="D1233:F1233"/>
    <mergeCell ref="A1234:E1234"/>
    <mergeCell ref="G1234:I1234"/>
    <mergeCell ref="A1235:E1235"/>
    <mergeCell ref="G1235:I1235"/>
    <mergeCell ref="A1236:E1236"/>
    <mergeCell ref="G1236:I1236"/>
    <mergeCell ref="D1237:I1237"/>
    <mergeCell ref="D1238:F1238"/>
    <mergeCell ref="D1239:F1239"/>
    <mergeCell ref="A1240:E1240"/>
    <mergeCell ref="G1240:I1240"/>
    <mergeCell ref="A1241:E1241"/>
    <mergeCell ref="G1241:I1241"/>
    <mergeCell ref="A1242:E1242"/>
    <mergeCell ref="G1242:I1242"/>
    <mergeCell ref="D1243:I1243"/>
    <mergeCell ref="D1244:F1244"/>
    <mergeCell ref="D1245:F1245"/>
    <mergeCell ref="A1247:J1247"/>
    <mergeCell ref="A1248:J1248"/>
    <mergeCell ref="A1249:J1249"/>
    <mergeCell ref="A1251:J1251"/>
    <mergeCell ref="B1252:H1252"/>
    <mergeCell ref="B1253:H1253"/>
    <mergeCell ref="B1254:H1254"/>
    <mergeCell ref="I1254:J1254"/>
    <mergeCell ref="A1255:A1259"/>
    <mergeCell ref="B1255:H1258"/>
    <mergeCell ref="I1257:J1257"/>
    <mergeCell ref="B1259:D1259"/>
    <mergeCell ref="E1259:H1259"/>
    <mergeCell ref="B1260:J1260"/>
    <mergeCell ref="A1261:E1261"/>
    <mergeCell ref="G1261:I1261"/>
    <mergeCell ref="A1262:E1262"/>
    <mergeCell ref="G1262:I1262"/>
    <mergeCell ref="A1263:E1263"/>
    <mergeCell ref="G1263:I1263"/>
    <mergeCell ref="D1264:I1264"/>
    <mergeCell ref="D1265:F1265"/>
    <mergeCell ref="D1266:F1266"/>
    <mergeCell ref="D1267:F1267"/>
    <mergeCell ref="A1268:E1268"/>
    <mergeCell ref="G1268:I1268"/>
    <mergeCell ref="A1269:E1269"/>
    <mergeCell ref="G1269:I1269"/>
    <mergeCell ref="A1270:E1270"/>
    <mergeCell ref="G1270:I1270"/>
    <mergeCell ref="D1271:I1271"/>
    <mergeCell ref="D1272:F1272"/>
    <mergeCell ref="D1273:F1273"/>
    <mergeCell ref="D1274:F1274"/>
    <mergeCell ref="D1275:F1275"/>
    <mergeCell ref="A1276:E1276"/>
    <mergeCell ref="G1276:I1276"/>
    <mergeCell ref="A1277:E1277"/>
    <mergeCell ref="G1277:I1277"/>
    <mergeCell ref="A1278:E1278"/>
    <mergeCell ref="G1278:I1278"/>
    <mergeCell ref="D1279:I1279"/>
    <mergeCell ref="D1280:F1280"/>
    <mergeCell ref="D1281:F1281"/>
    <mergeCell ref="D1282:F1282"/>
    <mergeCell ref="D1283:F1283"/>
    <mergeCell ref="D1284:F1284"/>
    <mergeCell ref="D1285:F1285"/>
    <mergeCell ref="D1286:F1286"/>
    <mergeCell ref="A1287:E1287"/>
    <mergeCell ref="G1287:I1287"/>
    <mergeCell ref="A1288:E1288"/>
    <mergeCell ref="G1288:I1288"/>
    <mergeCell ref="A1289:E1289"/>
    <mergeCell ref="G1289:I1289"/>
    <mergeCell ref="D1290:I1290"/>
    <mergeCell ref="D1291:F1291"/>
    <mergeCell ref="D1292:F1292"/>
    <mergeCell ref="A1293:E1293"/>
    <mergeCell ref="G1293:I1293"/>
    <mergeCell ref="A1294:E1294"/>
    <mergeCell ref="G1294:I1294"/>
    <mergeCell ref="A1295:E1295"/>
    <mergeCell ref="G1295:I1295"/>
    <mergeCell ref="D1296:I1296"/>
    <mergeCell ref="D1297:F1297"/>
    <mergeCell ref="D1298:F1298"/>
    <mergeCell ref="D1299:F1299"/>
    <mergeCell ref="D1300:F1300"/>
    <mergeCell ref="D1301:F1301"/>
    <mergeCell ref="D1302:F1302"/>
    <mergeCell ref="D1303:F1303"/>
    <mergeCell ref="D1304:F1304"/>
    <mergeCell ref="A1305:E1305"/>
    <mergeCell ref="G1305:I1305"/>
    <mergeCell ref="A1306:E1306"/>
    <mergeCell ref="G1306:I1306"/>
    <mergeCell ref="A1307:E1307"/>
    <mergeCell ref="G1307:I1307"/>
    <mergeCell ref="D1308:I1308"/>
    <mergeCell ref="D1309:F1309"/>
    <mergeCell ref="D1310:F1310"/>
    <mergeCell ref="D1311:F1311"/>
    <mergeCell ref="D1312:F1312"/>
    <mergeCell ref="D1313:F1313"/>
    <mergeCell ref="D1314:F1314"/>
    <mergeCell ref="D1315:F1315"/>
    <mergeCell ref="D1316:F1316"/>
    <mergeCell ref="D1317:F1317"/>
    <mergeCell ref="D1318:F1318"/>
    <mergeCell ref="D1319:F1319"/>
    <mergeCell ref="D1320:F1320"/>
    <mergeCell ref="A1322:J1322"/>
    <mergeCell ref="A1323:J1323"/>
    <mergeCell ref="A1324:J1324"/>
    <mergeCell ref="A1326:J1326"/>
    <mergeCell ref="B1327:H1327"/>
    <mergeCell ref="B1328:H1328"/>
    <mergeCell ref="B1329:H1329"/>
    <mergeCell ref="I1329:J1329"/>
    <mergeCell ref="A1330:A1334"/>
    <mergeCell ref="B1330:H1333"/>
    <mergeCell ref="I1332:J1332"/>
    <mergeCell ref="B1334:D1334"/>
    <mergeCell ref="E1334:H1334"/>
    <mergeCell ref="B1335:J1335"/>
    <mergeCell ref="D1336:F1336"/>
    <mergeCell ref="D1337:F1337"/>
    <mergeCell ref="D1338:F1338"/>
    <mergeCell ref="D1339:F1339"/>
    <mergeCell ref="D1340:F1340"/>
    <mergeCell ref="D1341:F1341"/>
    <mergeCell ref="D1342:F1342"/>
    <mergeCell ref="D1343:F1343"/>
    <mergeCell ref="D1344:F1344"/>
    <mergeCell ref="D1345:F1345"/>
    <mergeCell ref="D1346:F1346"/>
    <mergeCell ref="D1347:F1347"/>
    <mergeCell ref="D1348:F1348"/>
    <mergeCell ref="D1349:F1349"/>
    <mergeCell ref="A1350:E1350"/>
    <mergeCell ref="G1350:I1350"/>
    <mergeCell ref="A1351:E1351"/>
    <mergeCell ref="G1351:I1351"/>
    <mergeCell ref="A1352:E1352"/>
    <mergeCell ref="G1352:I1352"/>
    <mergeCell ref="D1353:I1353"/>
    <mergeCell ref="D1354:F1354"/>
    <mergeCell ref="D1355:F1355"/>
    <mergeCell ref="D1356:F1356"/>
    <mergeCell ref="D1357:F1357"/>
    <mergeCell ref="D1358:F1358"/>
    <mergeCell ref="D1359:F1359"/>
    <mergeCell ref="D1360:F1360"/>
    <mergeCell ref="D1361:F1361"/>
    <mergeCell ref="D1362:F1362"/>
    <mergeCell ref="D1363:F1363"/>
    <mergeCell ref="D1364:F1364"/>
    <mergeCell ref="D1365:F1365"/>
    <mergeCell ref="D1366:F1366"/>
    <mergeCell ref="D1367:F1367"/>
    <mergeCell ref="D1368:F1368"/>
    <mergeCell ref="D1369:F1369"/>
    <mergeCell ref="D1370:F1370"/>
    <mergeCell ref="D1371:F1371"/>
    <mergeCell ref="D1372:F1372"/>
    <mergeCell ref="A1373:E1373"/>
    <mergeCell ref="G1373:I1373"/>
    <mergeCell ref="A1374:E1374"/>
    <mergeCell ref="G1374:I1374"/>
    <mergeCell ref="A1375:E1375"/>
    <mergeCell ref="G1375:I1375"/>
    <mergeCell ref="D1376:I1376"/>
    <mergeCell ref="D1377:F1377"/>
    <mergeCell ref="D1378:F1378"/>
    <mergeCell ref="D1379:F1379"/>
    <mergeCell ref="D1380:F1380"/>
    <mergeCell ref="A1381:E1381"/>
    <mergeCell ref="G1381:I1381"/>
    <mergeCell ref="A1382:E1382"/>
    <mergeCell ref="G1382:I1382"/>
    <mergeCell ref="A1383:E1383"/>
    <mergeCell ref="G1383:I1383"/>
    <mergeCell ref="D1384:I1384"/>
    <mergeCell ref="D1385:F1385"/>
    <mergeCell ref="D1386:F1386"/>
    <mergeCell ref="D1387:F1387"/>
    <mergeCell ref="D1388:F1388"/>
    <mergeCell ref="A1389:E1389"/>
    <mergeCell ref="G1389:I1389"/>
    <mergeCell ref="A1390:E1390"/>
    <mergeCell ref="G1390:I1390"/>
    <mergeCell ref="A1391:E1391"/>
    <mergeCell ref="G1391:I1391"/>
    <mergeCell ref="D1392:I1392"/>
    <mergeCell ref="D1393:F1393"/>
    <mergeCell ref="D1394:F1394"/>
    <mergeCell ref="D1395:F1395"/>
    <mergeCell ref="D1396:F1396"/>
    <mergeCell ref="D1397:F1397"/>
    <mergeCell ref="D1398:F1398"/>
    <mergeCell ref="A1400:J1400"/>
    <mergeCell ref="A1401:J1401"/>
    <mergeCell ref="A1402:J1402"/>
    <mergeCell ref="A1404:J1404"/>
    <mergeCell ref="B1405:H1405"/>
    <mergeCell ref="B1406:H1406"/>
    <mergeCell ref="B1407:H1407"/>
    <mergeCell ref="I1407:J1407"/>
    <mergeCell ref="A1408:A1412"/>
    <mergeCell ref="B1408:H1411"/>
    <mergeCell ref="I1410:J1410"/>
    <mergeCell ref="B1412:D1412"/>
    <mergeCell ref="E1412:H1412"/>
    <mergeCell ref="B1413:J1413"/>
    <mergeCell ref="D1414:F1414"/>
    <mergeCell ref="A1415:E1415"/>
    <mergeCell ref="G1415:I1415"/>
    <mergeCell ref="A1416:E1416"/>
    <mergeCell ref="G1416:I1416"/>
    <mergeCell ref="A1417:E1417"/>
    <mergeCell ref="G1417:I1417"/>
    <mergeCell ref="D1418:I1418"/>
    <mergeCell ref="D1419:F1419"/>
    <mergeCell ref="D1420:F1420"/>
    <mergeCell ref="A1421:E1421"/>
    <mergeCell ref="G1421:I1421"/>
    <mergeCell ref="A1422:E1422"/>
    <mergeCell ref="G1422:I1422"/>
    <mergeCell ref="A1423:E1423"/>
    <mergeCell ref="G1423:I1423"/>
    <mergeCell ref="D1424:I1424"/>
    <mergeCell ref="D1425:F1425"/>
    <mergeCell ref="D1426:F1426"/>
    <mergeCell ref="A1427:E1427"/>
    <mergeCell ref="G1427:I1427"/>
    <mergeCell ref="A1428:E1428"/>
    <mergeCell ref="G1428:I1428"/>
    <mergeCell ref="A1429:E1429"/>
    <mergeCell ref="G1429:I1429"/>
    <mergeCell ref="D1430:I1430"/>
    <mergeCell ref="D1431:F1431"/>
    <mergeCell ref="D1432:F1432"/>
    <mergeCell ref="D1433:F1433"/>
    <mergeCell ref="D1434:F1434"/>
    <mergeCell ref="A1435:E1435"/>
    <mergeCell ref="G1435:I1435"/>
    <mergeCell ref="A1436:E1436"/>
    <mergeCell ref="G1436:I1436"/>
    <mergeCell ref="A1437:E1437"/>
    <mergeCell ref="G1437:I1437"/>
    <mergeCell ref="D1438:I1438"/>
    <mergeCell ref="D1439:F1439"/>
    <mergeCell ref="D1440:F1440"/>
    <mergeCell ref="A1441:E1441"/>
    <mergeCell ref="G1441:I1441"/>
    <mergeCell ref="A1442:E1442"/>
    <mergeCell ref="G1442:I1442"/>
    <mergeCell ref="A1443:E1443"/>
    <mergeCell ref="G1443:I1443"/>
    <mergeCell ref="D1444:I1444"/>
    <mergeCell ref="D1445:F1445"/>
    <mergeCell ref="D1446:F1446"/>
    <mergeCell ref="D1447:F1447"/>
    <mergeCell ref="D1448:F1448"/>
    <mergeCell ref="D1449:F1449"/>
    <mergeCell ref="D1450:F1450"/>
    <mergeCell ref="D1451:F1451"/>
    <mergeCell ref="A1452:E1452"/>
    <mergeCell ref="G1452:I1452"/>
    <mergeCell ref="A1453:E1453"/>
    <mergeCell ref="G1453:I1453"/>
    <mergeCell ref="A1454:E1454"/>
    <mergeCell ref="G1454:I1454"/>
    <mergeCell ref="D1455:I1455"/>
    <mergeCell ref="D1456:F1456"/>
    <mergeCell ref="D1457:F1457"/>
    <mergeCell ref="A1458:E1458"/>
    <mergeCell ref="G1458:I1458"/>
    <mergeCell ref="A1459:E1459"/>
    <mergeCell ref="G1459:I1459"/>
    <mergeCell ref="A1460:E1460"/>
    <mergeCell ref="G1460:I1460"/>
    <mergeCell ref="D1461:I1461"/>
    <mergeCell ref="D1462:F1462"/>
    <mergeCell ref="D1463:F1463"/>
    <mergeCell ref="D1464:F1464"/>
    <mergeCell ref="D1465:F1465"/>
    <mergeCell ref="A1466:E1466"/>
    <mergeCell ref="G1466:I1466"/>
    <mergeCell ref="A1467:E1467"/>
    <mergeCell ref="G1467:I1467"/>
    <mergeCell ref="A1468:E1468"/>
    <mergeCell ref="G1468:I1468"/>
    <mergeCell ref="D1469:I1469"/>
    <mergeCell ref="D1470:F1470"/>
    <mergeCell ref="D1471:F1471"/>
    <mergeCell ref="D1472:F1472"/>
    <mergeCell ref="D1473:F1473"/>
    <mergeCell ref="D1474:F1474"/>
    <mergeCell ref="D1475:F1475"/>
    <mergeCell ref="A1477:J1477"/>
    <mergeCell ref="A1478:J1478"/>
    <mergeCell ref="A1479:J1479"/>
    <mergeCell ref="A1481:J1481"/>
    <mergeCell ref="B1482:H1482"/>
    <mergeCell ref="B1483:H1483"/>
    <mergeCell ref="B1484:H1484"/>
    <mergeCell ref="I1484:J1484"/>
    <mergeCell ref="A1485:A1489"/>
    <mergeCell ref="B1485:H1488"/>
    <mergeCell ref="I1487:J1487"/>
    <mergeCell ref="B1489:D1489"/>
    <mergeCell ref="E1489:H1489"/>
    <mergeCell ref="B1490:J1490"/>
    <mergeCell ref="D1491:F1491"/>
    <mergeCell ref="D1492:F1492"/>
    <mergeCell ref="A1493:E1493"/>
    <mergeCell ref="G1493:I1493"/>
    <mergeCell ref="A1494:E1494"/>
    <mergeCell ref="G1494:I1494"/>
    <mergeCell ref="A1495:E1495"/>
    <mergeCell ref="G1495:I1495"/>
    <mergeCell ref="D1496:I1496"/>
    <mergeCell ref="D1497:F1497"/>
    <mergeCell ref="D1498:F1498"/>
    <mergeCell ref="D1499:F1499"/>
    <mergeCell ref="D1500:F1500"/>
    <mergeCell ref="D1501:F1501"/>
    <mergeCell ref="A1502:E1502"/>
    <mergeCell ref="G1502:I1502"/>
    <mergeCell ref="A1503:E1503"/>
    <mergeCell ref="G1503:I1503"/>
    <mergeCell ref="A1504:E1504"/>
    <mergeCell ref="G1504:I1504"/>
    <mergeCell ref="D1505:I1505"/>
    <mergeCell ref="D1506:F1506"/>
    <mergeCell ref="D1507:F1507"/>
    <mergeCell ref="A1508:E1508"/>
    <mergeCell ref="G1508:I1508"/>
    <mergeCell ref="A1509:E1509"/>
    <mergeCell ref="G1509:I1509"/>
    <mergeCell ref="A1510:E1510"/>
    <mergeCell ref="G1510:I1510"/>
    <mergeCell ref="D1511:I1511"/>
    <mergeCell ref="D1512:F1512"/>
    <mergeCell ref="D1513:F1513"/>
    <mergeCell ref="A1514:E1514"/>
    <mergeCell ref="G1514:I1514"/>
    <mergeCell ref="A1515:E1515"/>
    <mergeCell ref="G1515:I1515"/>
    <mergeCell ref="A1516:E1516"/>
    <mergeCell ref="G1516:I1516"/>
    <mergeCell ref="D1517:I1517"/>
    <mergeCell ref="D1518:F1518"/>
    <mergeCell ref="D1519:F1519"/>
    <mergeCell ref="A1520:E1520"/>
    <mergeCell ref="G1520:I1520"/>
    <mergeCell ref="A1521:E1521"/>
    <mergeCell ref="G1521:I1521"/>
    <mergeCell ref="A1522:E1522"/>
    <mergeCell ref="G1522:I1522"/>
    <mergeCell ref="D1523:I1523"/>
    <mergeCell ref="D1524:F1524"/>
    <mergeCell ref="D1525:F1525"/>
    <mergeCell ref="A1526:E1526"/>
    <mergeCell ref="G1526:I1526"/>
    <mergeCell ref="A1527:E1527"/>
    <mergeCell ref="G1527:I1527"/>
    <mergeCell ref="A1528:E1528"/>
    <mergeCell ref="G1528:I1528"/>
    <mergeCell ref="D1529:I1529"/>
    <mergeCell ref="D1530:F1530"/>
    <mergeCell ref="D1531:F1531"/>
    <mergeCell ref="D1532:F1532"/>
    <mergeCell ref="A1533:E1533"/>
    <mergeCell ref="G1533:I1533"/>
    <mergeCell ref="A1534:E1534"/>
    <mergeCell ref="G1534:I1534"/>
    <mergeCell ref="A1535:E1535"/>
    <mergeCell ref="G1535:I1535"/>
    <mergeCell ref="D1536:I1536"/>
    <mergeCell ref="D1537:F1537"/>
    <mergeCell ref="D1538:F1538"/>
    <mergeCell ref="D1539:F1539"/>
    <mergeCell ref="D1540:F1540"/>
    <mergeCell ref="A1542:J1542"/>
    <mergeCell ref="A1543:J1543"/>
    <mergeCell ref="A1544:J1544"/>
    <mergeCell ref="A1546:J1546"/>
    <mergeCell ref="B1547:H1547"/>
    <mergeCell ref="B1548:H1548"/>
    <mergeCell ref="B1549:H1549"/>
    <mergeCell ref="I1549:J1549"/>
    <mergeCell ref="A1550:A1554"/>
    <mergeCell ref="B1550:H1553"/>
    <mergeCell ref="I1552:J1552"/>
    <mergeCell ref="B1554:D1554"/>
    <mergeCell ref="E1554:H1554"/>
    <mergeCell ref="B1555:J1555"/>
    <mergeCell ref="A1556:E1556"/>
    <mergeCell ref="G1556:I1556"/>
    <mergeCell ref="A1557:E1557"/>
    <mergeCell ref="G1557:I1557"/>
    <mergeCell ref="A1558:E1558"/>
    <mergeCell ref="G1558:I1558"/>
    <mergeCell ref="D1559:I1559"/>
    <mergeCell ref="D1560:F1560"/>
    <mergeCell ref="D1561:F1561"/>
    <mergeCell ref="D1562:F1562"/>
    <mergeCell ref="D1563:F1563"/>
    <mergeCell ref="D1564:F1564"/>
    <mergeCell ref="D1565:F1565"/>
    <mergeCell ref="A1566:E1566"/>
    <mergeCell ref="G1566:I1566"/>
    <mergeCell ref="A1567:E1567"/>
    <mergeCell ref="G1567:I1567"/>
    <mergeCell ref="A1568:E1568"/>
    <mergeCell ref="G1568:I1568"/>
    <mergeCell ref="D1569:I1569"/>
    <mergeCell ref="D1570:F1570"/>
    <mergeCell ref="D1571:F1571"/>
    <mergeCell ref="D1572:F1572"/>
    <mergeCell ref="D1573:F1573"/>
    <mergeCell ref="A1574:E1574"/>
    <mergeCell ref="G1574:I1574"/>
    <mergeCell ref="A1575:E1575"/>
    <mergeCell ref="G1575:I1575"/>
    <mergeCell ref="A1576:E1576"/>
    <mergeCell ref="G1576:I1576"/>
    <mergeCell ref="D1577:I1577"/>
    <mergeCell ref="D1578:F1578"/>
    <mergeCell ref="D1579:F1579"/>
    <mergeCell ref="D1580:F1580"/>
    <mergeCell ref="D1581:F1581"/>
    <mergeCell ref="D1582:F1582"/>
    <mergeCell ref="D1583:F1583"/>
    <mergeCell ref="D1584:F1584"/>
    <mergeCell ref="D1585:F1585"/>
    <mergeCell ref="D1586:F1586"/>
    <mergeCell ref="A1587:E1587"/>
    <mergeCell ref="G1587:I1587"/>
    <mergeCell ref="A1588:E1588"/>
    <mergeCell ref="G1588:I1588"/>
    <mergeCell ref="A1589:E1589"/>
    <mergeCell ref="G1589:I1589"/>
    <mergeCell ref="D1590:I1590"/>
    <mergeCell ref="D1591:F1591"/>
    <mergeCell ref="D1592:F1592"/>
    <mergeCell ref="D1593:F1593"/>
    <mergeCell ref="D1594:F1594"/>
    <mergeCell ref="A1595:E1595"/>
    <mergeCell ref="G1595:I1595"/>
    <mergeCell ref="A1596:E1596"/>
    <mergeCell ref="G1596:I1596"/>
    <mergeCell ref="A1597:E1597"/>
    <mergeCell ref="G1597:I1597"/>
    <mergeCell ref="D1598:I1598"/>
    <mergeCell ref="D1599:F1599"/>
    <mergeCell ref="D1600:F1600"/>
    <mergeCell ref="D1601:F1601"/>
    <mergeCell ref="D1602:F1602"/>
    <mergeCell ref="D1603:F1603"/>
    <mergeCell ref="D1604:F1604"/>
    <mergeCell ref="D1605:F1605"/>
    <mergeCell ref="A1606:E1606"/>
    <mergeCell ref="G1606:I1606"/>
    <mergeCell ref="A1607:E1607"/>
    <mergeCell ref="G1607:I1607"/>
    <mergeCell ref="A1608:E1608"/>
    <mergeCell ref="G1608:I1608"/>
    <mergeCell ref="D1609:I1609"/>
    <mergeCell ref="D1610:F1610"/>
    <mergeCell ref="D1611:F1611"/>
    <mergeCell ref="A1612:E1612"/>
    <mergeCell ref="G1612:I1612"/>
    <mergeCell ref="A1613:E1613"/>
    <mergeCell ref="G1613:I1613"/>
    <mergeCell ref="A1614:E1614"/>
    <mergeCell ref="G1614:I1614"/>
    <mergeCell ref="D1615:I1615"/>
    <mergeCell ref="D1616:F1616"/>
    <mergeCell ref="A1618:J1618"/>
    <mergeCell ref="A1619:J1619"/>
    <mergeCell ref="A1620:J1620"/>
    <mergeCell ref="A1622:J1622"/>
    <mergeCell ref="B1623:H1623"/>
    <mergeCell ref="B1624:H1624"/>
    <mergeCell ref="B1625:H1625"/>
    <mergeCell ref="I1625:J1625"/>
    <mergeCell ref="A1626:A1630"/>
    <mergeCell ref="B1626:H1629"/>
    <mergeCell ref="I1628:J1628"/>
    <mergeCell ref="B1630:D1630"/>
    <mergeCell ref="E1630:H1630"/>
    <mergeCell ref="B1631:J1631"/>
    <mergeCell ref="D1632:F1632"/>
    <mergeCell ref="D1633:F1633"/>
    <mergeCell ref="D1634:F1634"/>
    <mergeCell ref="D1635:F1635"/>
    <mergeCell ref="D1636:F1636"/>
    <mergeCell ref="D1637:F1637"/>
    <mergeCell ref="D1638:F1638"/>
    <mergeCell ref="A1639:E1639"/>
    <mergeCell ref="G1639:I1639"/>
    <mergeCell ref="A1640:E1640"/>
    <mergeCell ref="G1640:I1640"/>
    <mergeCell ref="A1641:E1641"/>
    <mergeCell ref="G1641:I1641"/>
    <mergeCell ref="D1642:I1642"/>
    <mergeCell ref="D1643:F1643"/>
    <mergeCell ref="D1644:F1644"/>
    <mergeCell ref="D1645:F1645"/>
    <mergeCell ref="D1646:F1646"/>
    <mergeCell ref="D1647:F1647"/>
    <mergeCell ref="A1648:E1648"/>
    <mergeCell ref="G1648:I1648"/>
    <mergeCell ref="A1649:E1649"/>
    <mergeCell ref="G1649:I1649"/>
    <mergeCell ref="A1650:E1650"/>
    <mergeCell ref="G1650:I1650"/>
    <mergeCell ref="D1651:I1651"/>
    <mergeCell ref="D1652:F1652"/>
    <mergeCell ref="D1653:F1653"/>
    <mergeCell ref="D1654:F1654"/>
    <mergeCell ref="D1655:F1655"/>
    <mergeCell ref="A1656:E1656"/>
    <mergeCell ref="G1656:I1656"/>
    <mergeCell ref="A1657:E1657"/>
    <mergeCell ref="G1657:I1657"/>
    <mergeCell ref="A1658:E1658"/>
    <mergeCell ref="G1658:I1658"/>
    <mergeCell ref="D1659:I1659"/>
    <mergeCell ref="D1660:F1660"/>
    <mergeCell ref="D1661:F1661"/>
    <mergeCell ref="D1662:F1662"/>
    <mergeCell ref="D1663:F1663"/>
    <mergeCell ref="D1664:F1664"/>
    <mergeCell ref="D1665:F1665"/>
    <mergeCell ref="D1666:F1666"/>
    <mergeCell ref="A1667:E1667"/>
    <mergeCell ref="G1667:I1667"/>
    <mergeCell ref="A1668:E1668"/>
    <mergeCell ref="G1668:I1668"/>
    <mergeCell ref="A1669:E1669"/>
    <mergeCell ref="G1669:I1669"/>
    <mergeCell ref="D1670:I1670"/>
    <mergeCell ref="D1671:F1671"/>
    <mergeCell ref="D1672:F1672"/>
    <mergeCell ref="A1673:E1673"/>
    <mergeCell ref="G1673:I1673"/>
    <mergeCell ref="A1674:E1674"/>
    <mergeCell ref="G1674:I1674"/>
    <mergeCell ref="A1675:E1675"/>
    <mergeCell ref="G1675:I1675"/>
    <mergeCell ref="D1676:I1676"/>
    <mergeCell ref="D1677:F1677"/>
    <mergeCell ref="D1678:F1678"/>
    <mergeCell ref="D1679:F1679"/>
    <mergeCell ref="D1680:F1680"/>
    <mergeCell ref="A1681:E1681"/>
    <mergeCell ref="G1681:I1681"/>
    <mergeCell ref="A1682:E1682"/>
    <mergeCell ref="G1682:I1682"/>
    <mergeCell ref="A1683:E1683"/>
    <mergeCell ref="G1683:I1683"/>
    <mergeCell ref="D1684:I1684"/>
    <mergeCell ref="D1685:F1685"/>
    <mergeCell ref="D1686:F1686"/>
    <mergeCell ref="A1687:E1687"/>
    <mergeCell ref="G1687:I1687"/>
    <mergeCell ref="A1688:E1688"/>
    <mergeCell ref="G1688:I1688"/>
    <mergeCell ref="A1689:E1689"/>
    <mergeCell ref="G1689:I1689"/>
    <mergeCell ref="D1690:I1690"/>
    <mergeCell ref="D1691:F1691"/>
    <mergeCell ref="D1692:F1692"/>
    <mergeCell ref="A1694:J1694"/>
    <mergeCell ref="A1695:J1695"/>
    <mergeCell ref="A1696:J1696"/>
    <mergeCell ref="A1698:J1698"/>
    <mergeCell ref="B1699:H1699"/>
    <mergeCell ref="B1700:H1700"/>
    <mergeCell ref="B1701:H1701"/>
    <mergeCell ref="I1701:J1701"/>
    <mergeCell ref="A1702:A1706"/>
    <mergeCell ref="B1702:H1705"/>
    <mergeCell ref="I1704:J1704"/>
    <mergeCell ref="B1706:D1706"/>
    <mergeCell ref="E1706:H1706"/>
    <mergeCell ref="B1707:J1707"/>
    <mergeCell ref="D1708:F1708"/>
    <mergeCell ref="D1709:F1709"/>
    <mergeCell ref="D1710:F1710"/>
    <mergeCell ref="D1711:F1711"/>
    <mergeCell ref="D1712:F1712"/>
    <mergeCell ref="A1713:E1713"/>
    <mergeCell ref="G1713:I1713"/>
    <mergeCell ref="A1714:E1714"/>
    <mergeCell ref="G1714:I1714"/>
    <mergeCell ref="A1715:E1715"/>
    <mergeCell ref="G1715:I1715"/>
    <mergeCell ref="D1716:I1716"/>
    <mergeCell ref="D1717:F1717"/>
    <mergeCell ref="D1718:F1718"/>
    <mergeCell ref="D1719:F1719"/>
    <mergeCell ref="A1720:E1720"/>
    <mergeCell ref="G1720:I1720"/>
    <mergeCell ref="A1721:E1721"/>
    <mergeCell ref="G1721:I1721"/>
    <mergeCell ref="A1722:E1722"/>
    <mergeCell ref="G1722:I1722"/>
    <mergeCell ref="D1723:I1723"/>
    <mergeCell ref="D1724:F1724"/>
    <mergeCell ref="D1725:F1725"/>
    <mergeCell ref="D1726:F1726"/>
    <mergeCell ref="D1727:F1727"/>
    <mergeCell ref="A1728:E1728"/>
    <mergeCell ref="G1728:I1728"/>
    <mergeCell ref="A1729:E1729"/>
    <mergeCell ref="G1729:I1729"/>
    <mergeCell ref="A1730:E1730"/>
    <mergeCell ref="G1730:I1730"/>
    <mergeCell ref="D1731:I1731"/>
    <mergeCell ref="D1732:F1732"/>
    <mergeCell ref="D1733:F1733"/>
    <mergeCell ref="D1734:F1734"/>
    <mergeCell ref="D1735:F1735"/>
    <mergeCell ref="D1736:F1736"/>
    <mergeCell ref="D1737:F1737"/>
    <mergeCell ref="D1738:F1738"/>
    <mergeCell ref="A1739:E1739"/>
    <mergeCell ref="G1739:I1739"/>
    <mergeCell ref="A1740:E1740"/>
    <mergeCell ref="G1740:I1740"/>
    <mergeCell ref="A1741:E1741"/>
    <mergeCell ref="G1741:I1741"/>
    <mergeCell ref="D1742:I1742"/>
    <mergeCell ref="D1743:F1743"/>
    <mergeCell ref="D1744:F1744"/>
    <mergeCell ref="A1745:E1745"/>
    <mergeCell ref="G1745:I1745"/>
    <mergeCell ref="A1746:E1746"/>
    <mergeCell ref="G1746:I1746"/>
    <mergeCell ref="A1747:E1747"/>
    <mergeCell ref="G1747:I1747"/>
    <mergeCell ref="D1748:I1748"/>
    <mergeCell ref="D1749:F1749"/>
    <mergeCell ref="D1750:F1750"/>
    <mergeCell ref="D1751:F1751"/>
    <mergeCell ref="D1752:F1752"/>
    <mergeCell ref="D1753:F1753"/>
    <mergeCell ref="A1754:E1754"/>
    <mergeCell ref="G1754:I1754"/>
    <mergeCell ref="A1755:E1755"/>
    <mergeCell ref="G1755:I1755"/>
    <mergeCell ref="A1756:E1756"/>
    <mergeCell ref="G1756:I1756"/>
    <mergeCell ref="D1757:I1757"/>
    <mergeCell ref="D1758:F1758"/>
    <mergeCell ref="D1759:F1759"/>
    <mergeCell ref="D1760:F1760"/>
    <mergeCell ref="D1761:F1761"/>
    <mergeCell ref="D1762:F1762"/>
    <mergeCell ref="A1764:J1764"/>
    <mergeCell ref="A1765:J1765"/>
    <mergeCell ref="A1766:J1766"/>
    <mergeCell ref="A1768:J1768"/>
    <mergeCell ref="B1769:H1769"/>
    <mergeCell ref="B1770:H1770"/>
    <mergeCell ref="B1771:H1771"/>
    <mergeCell ref="I1771:J1771"/>
    <mergeCell ref="A1772:A1776"/>
    <mergeCell ref="B1772:H1775"/>
    <mergeCell ref="I1774:J1774"/>
    <mergeCell ref="B1776:D1776"/>
    <mergeCell ref="E1776:H1776"/>
    <mergeCell ref="B1777:J1777"/>
    <mergeCell ref="A1778:E1778"/>
    <mergeCell ref="G1778:I1778"/>
    <mergeCell ref="A1779:E1779"/>
    <mergeCell ref="G1779:I1779"/>
    <mergeCell ref="A1780:E1780"/>
    <mergeCell ref="G1780:I1780"/>
    <mergeCell ref="D1781:I1781"/>
    <mergeCell ref="D1782:F1782"/>
    <mergeCell ref="D1783:F1783"/>
    <mergeCell ref="D1784:F1784"/>
    <mergeCell ref="A1785:E1785"/>
    <mergeCell ref="G1785:I1785"/>
    <mergeCell ref="A1786:E1786"/>
    <mergeCell ref="G1786:I1786"/>
    <mergeCell ref="A1787:E1787"/>
    <mergeCell ref="G1787:I1787"/>
    <mergeCell ref="D1788:I1788"/>
    <mergeCell ref="D1789:F1789"/>
    <mergeCell ref="D1790:F1790"/>
    <mergeCell ref="D1791:F1791"/>
    <mergeCell ref="A1792:E1792"/>
    <mergeCell ref="G1792:I1792"/>
    <mergeCell ref="A1793:E1793"/>
    <mergeCell ref="G1793:I1793"/>
    <mergeCell ref="A1794:E1794"/>
    <mergeCell ref="G1794:I1794"/>
    <mergeCell ref="D1795:I1795"/>
    <mergeCell ref="D1796:F1796"/>
    <mergeCell ref="D1797:F1797"/>
    <mergeCell ref="D1798:F1798"/>
    <mergeCell ref="A1799:E1799"/>
    <mergeCell ref="G1799:I1799"/>
    <mergeCell ref="A1800:E1800"/>
    <mergeCell ref="G1800:I1800"/>
    <mergeCell ref="A1801:E1801"/>
    <mergeCell ref="G1801:I1801"/>
    <mergeCell ref="D1802:I1802"/>
    <mergeCell ref="D1803:F1803"/>
    <mergeCell ref="D1804:F1804"/>
    <mergeCell ref="D1805:F1805"/>
    <mergeCell ref="D1806:F1806"/>
    <mergeCell ref="A1807:E1807"/>
    <mergeCell ref="G1807:I1807"/>
    <mergeCell ref="A1808:E1808"/>
    <mergeCell ref="G1808:I1808"/>
    <mergeCell ref="A1809:E1809"/>
    <mergeCell ref="G1809:I1809"/>
    <mergeCell ref="D1810:I1810"/>
    <mergeCell ref="D1811:F1811"/>
    <mergeCell ref="D1812:F1812"/>
    <mergeCell ref="D1813:F1813"/>
    <mergeCell ref="D1814:F1814"/>
    <mergeCell ref="D1815:F1815"/>
    <mergeCell ref="D1816:F1816"/>
    <mergeCell ref="D1817:F1817"/>
    <mergeCell ref="A1818:E1818"/>
    <mergeCell ref="G1818:I1818"/>
    <mergeCell ref="A1819:E1819"/>
    <mergeCell ref="G1819:I1819"/>
    <mergeCell ref="A1820:E1820"/>
    <mergeCell ref="G1820:I1820"/>
    <mergeCell ref="D1821:I1821"/>
    <mergeCell ref="D1822:F1822"/>
    <mergeCell ref="D1823:F1823"/>
    <mergeCell ref="A1824:E1824"/>
    <mergeCell ref="G1824:I1824"/>
    <mergeCell ref="A1825:E1825"/>
    <mergeCell ref="G1825:I1825"/>
    <mergeCell ref="A1826:E1826"/>
    <mergeCell ref="G1826:I1826"/>
    <mergeCell ref="D1827:I1827"/>
    <mergeCell ref="D1828:F1828"/>
    <mergeCell ref="D1829:F1829"/>
    <mergeCell ref="A1831:J1831"/>
    <mergeCell ref="A1832:J1832"/>
    <mergeCell ref="A1833:J1833"/>
    <mergeCell ref="A1835:J1835"/>
    <mergeCell ref="B1836:H1836"/>
    <mergeCell ref="B1837:H1837"/>
    <mergeCell ref="B1838:H1838"/>
    <mergeCell ref="I1838:J1838"/>
    <mergeCell ref="A1839:A1843"/>
    <mergeCell ref="B1839:H1842"/>
    <mergeCell ref="I1841:J1841"/>
    <mergeCell ref="B1843:D1843"/>
    <mergeCell ref="E1843:H1843"/>
    <mergeCell ref="B1844:J1844"/>
    <mergeCell ref="D1845:F1845"/>
    <mergeCell ref="D1846:F1846"/>
    <mergeCell ref="D1847:F1847"/>
    <mergeCell ref="D1848:F1848"/>
    <mergeCell ref="D1849:F1849"/>
    <mergeCell ref="A1850:E1850"/>
    <mergeCell ref="G1850:I1850"/>
    <mergeCell ref="A1851:E1851"/>
    <mergeCell ref="G1851:I1851"/>
    <mergeCell ref="A1852:E1852"/>
    <mergeCell ref="G1852:I1852"/>
    <mergeCell ref="D1853:I1853"/>
    <mergeCell ref="D1854:F1854"/>
    <mergeCell ref="D1855:F1855"/>
    <mergeCell ref="A1856:E1856"/>
    <mergeCell ref="G1856:I1856"/>
    <mergeCell ref="A1857:E1857"/>
    <mergeCell ref="G1857:I1857"/>
    <mergeCell ref="A1858:E1858"/>
    <mergeCell ref="G1858:I1858"/>
    <mergeCell ref="D1859:I1859"/>
    <mergeCell ref="D1860:F1860"/>
    <mergeCell ref="D1861:F1861"/>
    <mergeCell ref="D1862:F1862"/>
    <mergeCell ref="A1863:E1863"/>
    <mergeCell ref="G1863:I1863"/>
    <mergeCell ref="A1864:E1864"/>
    <mergeCell ref="G1864:I1864"/>
    <mergeCell ref="A1865:E1865"/>
    <mergeCell ref="G1865:I1865"/>
    <mergeCell ref="D1866:I1866"/>
    <mergeCell ref="D1867:F1867"/>
    <mergeCell ref="D1868:F1868"/>
    <mergeCell ref="D1869:F1869"/>
    <mergeCell ref="D1870:F1870"/>
    <mergeCell ref="D1871:F1871"/>
    <mergeCell ref="D1872:F1872"/>
    <mergeCell ref="A1873:E1873"/>
    <mergeCell ref="G1873:I1873"/>
    <mergeCell ref="A1874:E1874"/>
    <mergeCell ref="G1874:I1874"/>
    <mergeCell ref="A1875:E1875"/>
    <mergeCell ref="G1875:I1875"/>
    <mergeCell ref="D1876:I1876"/>
    <mergeCell ref="D1877:F1877"/>
    <mergeCell ref="D1878:F1878"/>
    <mergeCell ref="A1879:E1879"/>
    <mergeCell ref="G1879:I1879"/>
    <mergeCell ref="A1880:E1880"/>
    <mergeCell ref="G1880:I1880"/>
    <mergeCell ref="A1881:E1881"/>
    <mergeCell ref="G1881:I1881"/>
    <mergeCell ref="D1882:I1882"/>
    <mergeCell ref="D1883:F1883"/>
    <mergeCell ref="D1884:F1884"/>
    <mergeCell ref="A1885:E1885"/>
    <mergeCell ref="G1885:I1885"/>
    <mergeCell ref="A1886:E1886"/>
    <mergeCell ref="G1886:I1886"/>
    <mergeCell ref="A1887:E1887"/>
    <mergeCell ref="G1887:I1887"/>
    <mergeCell ref="D1888:I1888"/>
    <mergeCell ref="D1889:F1889"/>
    <mergeCell ref="D1890:F1890"/>
    <mergeCell ref="A1891:E1891"/>
    <mergeCell ref="G1891:I1891"/>
    <mergeCell ref="A1892:E1892"/>
    <mergeCell ref="G1892:I1892"/>
    <mergeCell ref="A1893:E1893"/>
    <mergeCell ref="G1893:I1893"/>
    <mergeCell ref="A1895:J1895"/>
    <mergeCell ref="A1896:J1896"/>
    <mergeCell ref="A1897:J1897"/>
    <mergeCell ref="A1899:J1899"/>
    <mergeCell ref="B1900:H1900"/>
    <mergeCell ref="B1901:H1901"/>
    <mergeCell ref="B1902:H1902"/>
    <mergeCell ref="I1902:J1902"/>
    <mergeCell ref="A1903:A1907"/>
    <mergeCell ref="B1903:H1906"/>
    <mergeCell ref="I1905:J1905"/>
    <mergeCell ref="B1907:D1907"/>
    <mergeCell ref="E1907:H1907"/>
    <mergeCell ref="B1908:J1908"/>
    <mergeCell ref="D1909:I1909"/>
    <mergeCell ref="D1910:F1910"/>
    <mergeCell ref="D1911:F1911"/>
    <mergeCell ref="A1912:E1912"/>
    <mergeCell ref="G1912:I1912"/>
    <mergeCell ref="A1913:E1913"/>
    <mergeCell ref="G1913:I1913"/>
    <mergeCell ref="A1914:E1914"/>
    <mergeCell ref="G1914:I1914"/>
    <mergeCell ref="D1915:I1915"/>
    <mergeCell ref="D1916:F1916"/>
    <mergeCell ref="D1917:F1917"/>
    <mergeCell ref="D1918:F1918"/>
    <mergeCell ref="D1919:F1919"/>
    <mergeCell ref="A1920:E1920"/>
    <mergeCell ref="G1920:I1920"/>
    <mergeCell ref="A1921:E1921"/>
    <mergeCell ref="G1921:I1921"/>
    <mergeCell ref="A1922:E1922"/>
    <mergeCell ref="G1922:I1922"/>
    <mergeCell ref="D1923:I1923"/>
    <mergeCell ref="D1924:F1924"/>
    <mergeCell ref="D1925:F1925"/>
    <mergeCell ref="D1926:F1926"/>
    <mergeCell ref="D1927:F1927"/>
    <mergeCell ref="D1928:F1928"/>
    <mergeCell ref="D1929:F1929"/>
    <mergeCell ref="D1930:F1930"/>
    <mergeCell ref="A1931:E1931"/>
    <mergeCell ref="G1931:I1931"/>
    <mergeCell ref="A1932:E1932"/>
    <mergeCell ref="G1932:I1932"/>
    <mergeCell ref="A1933:E1933"/>
    <mergeCell ref="G1933:I1933"/>
    <mergeCell ref="D1934:I1934"/>
    <mergeCell ref="D1935:F1935"/>
    <mergeCell ref="D1936:F1936"/>
    <mergeCell ref="A1937:E1937"/>
    <mergeCell ref="G1937:I1937"/>
    <mergeCell ref="A1938:E1938"/>
    <mergeCell ref="G1938:I1938"/>
    <mergeCell ref="A1939:E1939"/>
    <mergeCell ref="G1939:I1939"/>
    <mergeCell ref="D1940:I1940"/>
    <mergeCell ref="D1941:F1941"/>
    <mergeCell ref="D1942:F1942"/>
    <mergeCell ref="D1943:F1943"/>
    <mergeCell ref="D1944:F1944"/>
    <mergeCell ref="D1945:F1945"/>
    <mergeCell ref="D1946:F1946"/>
    <mergeCell ref="D1947:F1947"/>
    <mergeCell ref="A1948:E1948"/>
    <mergeCell ref="G1948:I1948"/>
    <mergeCell ref="A1949:E1949"/>
    <mergeCell ref="G1949:I1949"/>
    <mergeCell ref="A1950:E1950"/>
    <mergeCell ref="G1950:I1950"/>
    <mergeCell ref="D1951:I1951"/>
    <mergeCell ref="D1952:F1952"/>
    <mergeCell ref="D1953:F1953"/>
    <mergeCell ref="D1954:F1954"/>
    <mergeCell ref="D1955:F1955"/>
    <mergeCell ref="D1956:F1956"/>
    <mergeCell ref="A1957:E1957"/>
    <mergeCell ref="G1957:I1957"/>
    <mergeCell ref="A1958:E1958"/>
    <mergeCell ref="G1958:I1958"/>
    <mergeCell ref="A1959:E1959"/>
    <mergeCell ref="G1959:I1959"/>
    <mergeCell ref="D1960:I1960"/>
    <mergeCell ref="D1961:F1961"/>
    <mergeCell ref="D1962:F1962"/>
    <mergeCell ref="A1964:J1964"/>
    <mergeCell ref="A1965:J1965"/>
    <mergeCell ref="A1966:J1966"/>
    <mergeCell ref="A1968:J1968"/>
    <mergeCell ref="B1969:H1969"/>
    <mergeCell ref="B1970:H1970"/>
    <mergeCell ref="B1971:H1971"/>
    <mergeCell ref="I1971:J1971"/>
    <mergeCell ref="A1972:A1976"/>
    <mergeCell ref="B1972:H1975"/>
    <mergeCell ref="I1974:J1974"/>
    <mergeCell ref="B1976:D1976"/>
    <mergeCell ref="E1976:H1976"/>
    <mergeCell ref="B1977:J1977"/>
    <mergeCell ref="A1978:E1978"/>
    <mergeCell ref="G1978:I1978"/>
    <mergeCell ref="A1979:E1979"/>
    <mergeCell ref="G1979:I1979"/>
    <mergeCell ref="A1980:E1980"/>
    <mergeCell ref="G1980:I1980"/>
    <mergeCell ref="D1981:I1981"/>
    <mergeCell ref="D1982:F1982"/>
    <mergeCell ref="D1983:F1983"/>
    <mergeCell ref="A1984:E1984"/>
    <mergeCell ref="G1984:I1984"/>
    <mergeCell ref="A1985:E1985"/>
    <mergeCell ref="G1985:I1985"/>
    <mergeCell ref="A1986:E1986"/>
    <mergeCell ref="G1986:I1986"/>
    <mergeCell ref="D1987:I1987"/>
    <mergeCell ref="D1988:F1988"/>
    <mergeCell ref="D1989:F1989"/>
    <mergeCell ref="A1990:E1990"/>
    <mergeCell ref="G1990:I1990"/>
    <mergeCell ref="A1991:E1991"/>
    <mergeCell ref="G1991:I1991"/>
    <mergeCell ref="A1992:E1992"/>
    <mergeCell ref="G1992:I1992"/>
    <mergeCell ref="D1993:I1993"/>
    <mergeCell ref="D1994:F1994"/>
    <mergeCell ref="D1995:F1995"/>
    <mergeCell ref="A1996:E1996"/>
    <mergeCell ref="G1996:I1996"/>
    <mergeCell ref="A1997:E1997"/>
    <mergeCell ref="G1997:I1997"/>
    <mergeCell ref="A1998:E1998"/>
    <mergeCell ref="G1998:I1998"/>
    <mergeCell ref="D1999:I1999"/>
    <mergeCell ref="D2000:F2000"/>
    <mergeCell ref="D2001:F2001"/>
    <mergeCell ref="D2002:F2002"/>
    <mergeCell ref="D2003:F2003"/>
    <mergeCell ref="D2004:F2004"/>
    <mergeCell ref="D2005:F2005"/>
    <mergeCell ref="D2006:F2006"/>
    <mergeCell ref="D2007:F2007"/>
    <mergeCell ref="A2008:E2008"/>
    <mergeCell ref="G2008:I2008"/>
    <mergeCell ref="A2009:E2009"/>
    <mergeCell ref="G2009:I2009"/>
    <mergeCell ref="A2010:E2010"/>
    <mergeCell ref="G2010:I2010"/>
    <mergeCell ref="D2011:I2011"/>
    <mergeCell ref="D2012:F2012"/>
    <mergeCell ref="D2013:F2013"/>
    <mergeCell ref="D2014:F2014"/>
    <mergeCell ref="A2015:E2015"/>
    <mergeCell ref="G2015:I2015"/>
    <mergeCell ref="A2016:E2016"/>
    <mergeCell ref="G2016:I2016"/>
    <mergeCell ref="A2017:E2017"/>
    <mergeCell ref="G2017:I2017"/>
    <mergeCell ref="D2018:I2018"/>
    <mergeCell ref="D2019:F2019"/>
    <mergeCell ref="D2020:F2020"/>
    <mergeCell ref="D2021:F2021"/>
    <mergeCell ref="D2022:F2022"/>
    <mergeCell ref="A2023:E2023"/>
    <mergeCell ref="G2023:I2023"/>
    <mergeCell ref="A2024:E2024"/>
    <mergeCell ref="G2024:I2024"/>
    <mergeCell ref="A2025:E2025"/>
    <mergeCell ref="G2025:I2025"/>
    <mergeCell ref="D2026:I2026"/>
    <mergeCell ref="D2027:F2027"/>
    <mergeCell ref="D2028:F2028"/>
    <mergeCell ref="D2029:F2029"/>
    <mergeCell ref="D2030:F2030"/>
    <mergeCell ref="D2031:F2031"/>
    <mergeCell ref="D2032:F2032"/>
    <mergeCell ref="D2033:F2033"/>
    <mergeCell ref="A2035:J2035"/>
    <mergeCell ref="A2036:J2036"/>
    <mergeCell ref="A2037:J2037"/>
    <mergeCell ref="A2039:J2039"/>
    <mergeCell ref="B2040:H2040"/>
    <mergeCell ref="B2041:H2041"/>
    <mergeCell ref="B2042:H2042"/>
    <mergeCell ref="I2042:J2042"/>
    <mergeCell ref="A2043:A2047"/>
    <mergeCell ref="B2043:H2046"/>
    <mergeCell ref="I2045:J2045"/>
    <mergeCell ref="B2047:D2047"/>
    <mergeCell ref="E2047:H2047"/>
    <mergeCell ref="B2048:J2048"/>
    <mergeCell ref="A2049:E2049"/>
    <mergeCell ref="G2049:I2049"/>
    <mergeCell ref="A2050:E2050"/>
    <mergeCell ref="G2050:I2050"/>
    <mergeCell ref="A2051:E2051"/>
    <mergeCell ref="G2051:I2051"/>
    <mergeCell ref="D2052:I2052"/>
    <mergeCell ref="D2053:F2053"/>
    <mergeCell ref="D2054:F2054"/>
    <mergeCell ref="A2055:E2055"/>
    <mergeCell ref="G2055:I2055"/>
    <mergeCell ref="A2056:E2056"/>
    <mergeCell ref="G2056:I2056"/>
    <mergeCell ref="A2057:E2057"/>
    <mergeCell ref="G2057:I2057"/>
    <mergeCell ref="D2058:I2058"/>
    <mergeCell ref="D2059:F2059"/>
    <mergeCell ref="D2060:F2060"/>
    <mergeCell ref="D2061:F2061"/>
    <mergeCell ref="D2062:F2062"/>
    <mergeCell ref="A2063:E2063"/>
    <mergeCell ref="G2063:I2063"/>
    <mergeCell ref="A2064:E2064"/>
    <mergeCell ref="G2064:I2064"/>
    <mergeCell ref="A2065:E2065"/>
    <mergeCell ref="G2065:I2065"/>
    <mergeCell ref="D2066:I2066"/>
    <mergeCell ref="D2067:F2067"/>
    <mergeCell ref="D2068:F2068"/>
    <mergeCell ref="D2069:F2069"/>
    <mergeCell ref="A2070:E2070"/>
    <mergeCell ref="G2070:I2070"/>
    <mergeCell ref="A2071:E2071"/>
    <mergeCell ref="G2071:I2071"/>
    <mergeCell ref="A2072:E2072"/>
    <mergeCell ref="G2072:I2072"/>
    <mergeCell ref="D2073:I2073"/>
    <mergeCell ref="D2074:F2074"/>
    <mergeCell ref="D2075:F2075"/>
    <mergeCell ref="D2076:F2076"/>
    <mergeCell ref="D2077:F2077"/>
    <mergeCell ref="A2078:E2078"/>
    <mergeCell ref="G2078:I2078"/>
    <mergeCell ref="A2079:E2079"/>
    <mergeCell ref="G2079:I2079"/>
    <mergeCell ref="A2080:E2080"/>
    <mergeCell ref="G2080:I2080"/>
    <mergeCell ref="D2081:I2081"/>
    <mergeCell ref="D2082:F2082"/>
    <mergeCell ref="D2083:F2083"/>
    <mergeCell ref="D2084:F2084"/>
    <mergeCell ref="D2085:F2085"/>
    <mergeCell ref="A2086:E2086"/>
    <mergeCell ref="G2086:I2086"/>
    <mergeCell ref="A2087:E2087"/>
    <mergeCell ref="G2087:I2087"/>
    <mergeCell ref="A2088:E2088"/>
    <mergeCell ref="G2088:I2088"/>
    <mergeCell ref="D2089:I2089"/>
    <mergeCell ref="D2090:F2090"/>
    <mergeCell ref="D2091:F2091"/>
    <mergeCell ref="D2092:F2092"/>
    <mergeCell ref="D2093:F2093"/>
    <mergeCell ref="D2094:F2094"/>
    <mergeCell ref="D2095:F2095"/>
    <mergeCell ref="D2096:F2096"/>
    <mergeCell ref="A2097:E2097"/>
    <mergeCell ref="G2097:I2097"/>
    <mergeCell ref="A2098:E2098"/>
    <mergeCell ref="G2098:I2098"/>
    <mergeCell ref="A2099:E2099"/>
    <mergeCell ref="G2099:I2099"/>
    <mergeCell ref="D2100:I2100"/>
    <mergeCell ref="D2101:F2101"/>
    <mergeCell ref="D2102:F2102"/>
    <mergeCell ref="A2103:E2103"/>
    <mergeCell ref="G2103:I2103"/>
    <mergeCell ref="A2104:E2104"/>
    <mergeCell ref="G2104:I2104"/>
    <mergeCell ref="A2105:E2105"/>
    <mergeCell ref="G2105:I2105"/>
    <mergeCell ref="D2106:I2106"/>
    <mergeCell ref="D2107:F2107"/>
    <mergeCell ref="D2108:F2108"/>
    <mergeCell ref="D2109:F2109"/>
    <mergeCell ref="A2111:J2111"/>
    <mergeCell ref="A2112:J2112"/>
    <mergeCell ref="A2113:J2113"/>
    <mergeCell ref="A2115:J2115"/>
    <mergeCell ref="B2116:H2116"/>
    <mergeCell ref="B2117:H2117"/>
    <mergeCell ref="B2118:H2118"/>
    <mergeCell ref="I2118:J2118"/>
    <mergeCell ref="A2119:A2123"/>
    <mergeCell ref="B2119:H2122"/>
    <mergeCell ref="I2121:J2121"/>
    <mergeCell ref="B2123:D2123"/>
    <mergeCell ref="E2123:H2123"/>
    <mergeCell ref="B2124:J2124"/>
    <mergeCell ref="D2125:F2125"/>
    <mergeCell ref="A2126:E2126"/>
    <mergeCell ref="G2126:I2126"/>
    <mergeCell ref="A2127:E2127"/>
    <mergeCell ref="G2127:I2127"/>
    <mergeCell ref="A2128:E2128"/>
    <mergeCell ref="G2128:I2128"/>
    <mergeCell ref="D2129:I2129"/>
    <mergeCell ref="D2130:F2130"/>
    <mergeCell ref="D2131:F2131"/>
    <mergeCell ref="D2132:F2132"/>
    <mergeCell ref="D2133:F2133"/>
    <mergeCell ref="D2134:F2134"/>
    <mergeCell ref="D2135:F2135"/>
    <mergeCell ref="D2136:F2136"/>
    <mergeCell ref="A2137:E2137"/>
    <mergeCell ref="G2137:I2137"/>
    <mergeCell ref="A2138:E2138"/>
    <mergeCell ref="G2138:I2138"/>
    <mergeCell ref="A2139:E2139"/>
    <mergeCell ref="G2139:I2139"/>
    <mergeCell ref="D2140:I2140"/>
    <mergeCell ref="D2141:F2141"/>
    <mergeCell ref="D2142:F2142"/>
    <mergeCell ref="A2143:E2143"/>
    <mergeCell ref="G2143:I2143"/>
    <mergeCell ref="A2144:E2144"/>
    <mergeCell ref="G2144:I2144"/>
    <mergeCell ref="A2145:E2145"/>
    <mergeCell ref="G2145:I2145"/>
    <mergeCell ref="D2146:I2146"/>
    <mergeCell ref="D2147:F2147"/>
    <mergeCell ref="D2148:F2148"/>
    <mergeCell ref="A2149:E2149"/>
    <mergeCell ref="G2149:I2149"/>
    <mergeCell ref="A2150:E2150"/>
    <mergeCell ref="G2150:I2150"/>
    <mergeCell ref="A2151:E2151"/>
    <mergeCell ref="G2151:I2151"/>
    <mergeCell ref="D2152:I2152"/>
    <mergeCell ref="D2153:F2153"/>
    <mergeCell ref="D2154:F2154"/>
    <mergeCell ref="D2155:F2155"/>
    <mergeCell ref="D2156:F2156"/>
    <mergeCell ref="D2157:F2157"/>
    <mergeCell ref="D2158:F2158"/>
    <mergeCell ref="D2159:F2159"/>
    <mergeCell ref="D2160:F2160"/>
    <mergeCell ref="D2161:F2161"/>
    <mergeCell ref="D2162:F2162"/>
    <mergeCell ref="D2163:F2163"/>
    <mergeCell ref="A2164:E2164"/>
    <mergeCell ref="G2164:I2164"/>
    <mergeCell ref="A2165:E2165"/>
    <mergeCell ref="G2165:I2165"/>
    <mergeCell ref="A2166:E2166"/>
    <mergeCell ref="G2166:I2166"/>
    <mergeCell ref="D2167:I2167"/>
    <mergeCell ref="D2168:F2168"/>
    <mergeCell ref="D2169:F2169"/>
    <mergeCell ref="D2170:F2170"/>
    <mergeCell ref="D2171:F2171"/>
    <mergeCell ref="D2172:F2172"/>
    <mergeCell ref="D2173:F2173"/>
    <mergeCell ref="A2174:E2174"/>
    <mergeCell ref="G2174:I2174"/>
    <mergeCell ref="A2175:E2175"/>
    <mergeCell ref="G2175:I2175"/>
    <mergeCell ref="A2176:E2176"/>
    <mergeCell ref="G2176:I2176"/>
    <mergeCell ref="D2177:I2177"/>
    <mergeCell ref="D2178:F2178"/>
    <mergeCell ref="D2179:F2179"/>
    <mergeCell ref="A2181:J2181"/>
    <mergeCell ref="A2182:J2182"/>
    <mergeCell ref="A2183:J2183"/>
    <mergeCell ref="A2185:J2185"/>
    <mergeCell ref="B2186:H2186"/>
    <mergeCell ref="B2187:H2187"/>
    <mergeCell ref="B2188:H2188"/>
    <mergeCell ref="I2188:J2188"/>
    <mergeCell ref="A2189:A2193"/>
    <mergeCell ref="B2189:H2192"/>
    <mergeCell ref="I2191:J2191"/>
    <mergeCell ref="B2193:D2193"/>
    <mergeCell ref="E2193:H2193"/>
    <mergeCell ref="B2194:J2194"/>
    <mergeCell ref="A2195:E2195"/>
    <mergeCell ref="G2195:I2195"/>
    <mergeCell ref="A2196:E2196"/>
    <mergeCell ref="G2196:I2196"/>
    <mergeCell ref="A2197:E2197"/>
    <mergeCell ref="G2197:I2197"/>
    <mergeCell ref="D2198:I2198"/>
    <mergeCell ref="D2199:F2199"/>
    <mergeCell ref="D2200:F2200"/>
    <mergeCell ref="A2201:E2201"/>
    <mergeCell ref="G2201:I2201"/>
    <mergeCell ref="A2202:E2202"/>
    <mergeCell ref="G2202:I2202"/>
    <mergeCell ref="A2203:E2203"/>
    <mergeCell ref="G2203:I2203"/>
    <mergeCell ref="D2204:I2204"/>
    <mergeCell ref="D2205:F2205"/>
    <mergeCell ref="D2206:F2206"/>
    <mergeCell ref="A2207:E2207"/>
    <mergeCell ref="G2207:I2207"/>
    <mergeCell ref="A2208:E2208"/>
    <mergeCell ref="G2208:I2208"/>
    <mergeCell ref="A2209:E2209"/>
    <mergeCell ref="G2209:I2209"/>
    <mergeCell ref="D2210:I2210"/>
    <mergeCell ref="D2211:F2211"/>
    <mergeCell ref="D2212:F2212"/>
    <mergeCell ref="A2213:E2213"/>
    <mergeCell ref="G2213:I2213"/>
    <mergeCell ref="A2214:E2214"/>
    <mergeCell ref="G2214:I2214"/>
    <mergeCell ref="A2215:E2215"/>
    <mergeCell ref="G2215:I2215"/>
    <mergeCell ref="D2216:I2216"/>
    <mergeCell ref="D2217:F2217"/>
    <mergeCell ref="D2218:F2218"/>
    <mergeCell ref="D2219:F2219"/>
    <mergeCell ref="D2220:F2220"/>
    <mergeCell ref="A2221:E2221"/>
    <mergeCell ref="G2221:I2221"/>
    <mergeCell ref="A2222:E2222"/>
    <mergeCell ref="G2222:I2222"/>
    <mergeCell ref="A2223:E2223"/>
    <mergeCell ref="G2223:I2223"/>
    <mergeCell ref="D2224:I2224"/>
    <mergeCell ref="D2225:F2225"/>
    <mergeCell ref="D2226:F2226"/>
    <mergeCell ref="D2227:F2227"/>
    <mergeCell ref="A2228:E2228"/>
    <mergeCell ref="G2228:I2228"/>
    <mergeCell ref="A2229:E2229"/>
    <mergeCell ref="G2229:I2229"/>
    <mergeCell ref="A2230:E2230"/>
    <mergeCell ref="G2230:I2230"/>
    <mergeCell ref="D2231:I2231"/>
    <mergeCell ref="D2232:F2232"/>
    <mergeCell ref="D2233:F2233"/>
    <mergeCell ref="D2234:F2234"/>
    <mergeCell ref="D2235:F2235"/>
    <mergeCell ref="A2236:E2236"/>
    <mergeCell ref="G2236:I2236"/>
    <mergeCell ref="A2237:E2237"/>
    <mergeCell ref="G2237:I2237"/>
    <mergeCell ref="A2238:E2238"/>
    <mergeCell ref="G2238:I2238"/>
    <mergeCell ref="D2239:I2239"/>
    <mergeCell ref="D2240:F2240"/>
    <mergeCell ref="D2241:F2241"/>
    <mergeCell ref="A2242:E2242"/>
    <mergeCell ref="G2242:I2242"/>
    <mergeCell ref="A2243:E2243"/>
    <mergeCell ref="G2243:I2243"/>
    <mergeCell ref="A2244:E2244"/>
    <mergeCell ref="G2244:I2244"/>
    <mergeCell ref="D2245:I2245"/>
    <mergeCell ref="D2246:F2246"/>
    <mergeCell ref="D2247:F2247"/>
    <mergeCell ref="D2248:F2248"/>
    <mergeCell ref="D2249:F2249"/>
    <mergeCell ref="D2250:F2250"/>
    <mergeCell ref="D2251:F2251"/>
    <mergeCell ref="D2252:F2252"/>
    <mergeCell ref="A2254:J2254"/>
    <mergeCell ref="A2255:J2255"/>
    <mergeCell ref="A2256:J2256"/>
    <mergeCell ref="A2258:J2258"/>
    <mergeCell ref="B2259:H2259"/>
    <mergeCell ref="B2260:H2260"/>
    <mergeCell ref="B2261:H2261"/>
    <mergeCell ref="I2261:J2261"/>
    <mergeCell ref="A2262:A2266"/>
    <mergeCell ref="B2262:H2265"/>
    <mergeCell ref="I2264:J2264"/>
    <mergeCell ref="B2266:D2266"/>
    <mergeCell ref="E2266:H2266"/>
    <mergeCell ref="B2267:J2267"/>
    <mergeCell ref="A2268:E2268"/>
    <mergeCell ref="G2268:I2268"/>
    <mergeCell ref="A2269:E2269"/>
    <mergeCell ref="G2269:I2269"/>
    <mergeCell ref="A2270:E2270"/>
    <mergeCell ref="G2270:I2270"/>
    <mergeCell ref="D2271:I2271"/>
    <mergeCell ref="D2272:F2272"/>
    <mergeCell ref="D2273:F2273"/>
    <mergeCell ref="D2274:F2274"/>
    <mergeCell ref="D2275:F2275"/>
    <mergeCell ref="D2276:F2276"/>
    <mergeCell ref="D2277:F2277"/>
    <mergeCell ref="A2278:E2278"/>
    <mergeCell ref="G2278:I2278"/>
    <mergeCell ref="A2279:E2279"/>
    <mergeCell ref="G2279:I2279"/>
    <mergeCell ref="A2280:E2280"/>
    <mergeCell ref="G2280:I2280"/>
    <mergeCell ref="D2281:I2281"/>
    <mergeCell ref="D2282:F2282"/>
    <mergeCell ref="D2283:F2283"/>
    <mergeCell ref="D2284:F2284"/>
    <mergeCell ref="D2285:F2285"/>
    <mergeCell ref="A2286:E2286"/>
    <mergeCell ref="G2286:I2286"/>
    <mergeCell ref="A2287:E2287"/>
    <mergeCell ref="G2287:I2287"/>
    <mergeCell ref="A2288:E2288"/>
    <mergeCell ref="G2288:I2288"/>
    <mergeCell ref="D2289:I2289"/>
    <mergeCell ref="D2290:F2290"/>
    <mergeCell ref="D2291:F2291"/>
    <mergeCell ref="D2292:F2292"/>
    <mergeCell ref="D2293:F2293"/>
    <mergeCell ref="A2294:E2294"/>
    <mergeCell ref="G2294:I2294"/>
    <mergeCell ref="A2295:E2295"/>
    <mergeCell ref="G2295:I2295"/>
    <mergeCell ref="A2296:E2296"/>
    <mergeCell ref="G2296:I2296"/>
    <mergeCell ref="D2297:I2297"/>
    <mergeCell ref="D2298:F2298"/>
    <mergeCell ref="D2299:F2299"/>
    <mergeCell ref="D2300:F2300"/>
    <mergeCell ref="D2301:F2301"/>
    <mergeCell ref="D2302:F2302"/>
    <mergeCell ref="D2303:F2303"/>
    <mergeCell ref="D2304:F2304"/>
    <mergeCell ref="A2305:E2305"/>
    <mergeCell ref="G2305:I2305"/>
    <mergeCell ref="A2306:E2306"/>
    <mergeCell ref="G2306:I2306"/>
    <mergeCell ref="A2307:E2307"/>
    <mergeCell ref="G2307:I2307"/>
    <mergeCell ref="D2308:I2308"/>
    <mergeCell ref="D2309:F2309"/>
    <mergeCell ref="D2310:F2310"/>
    <mergeCell ref="A2311:E2311"/>
    <mergeCell ref="G2311:I2311"/>
    <mergeCell ref="A2312:E2312"/>
    <mergeCell ref="G2312:I2312"/>
    <mergeCell ref="A2313:E2313"/>
    <mergeCell ref="G2313:I2313"/>
    <mergeCell ref="D2314:I2314"/>
    <mergeCell ref="D2315:F2315"/>
    <mergeCell ref="D2316:F2316"/>
    <mergeCell ref="D2317:F2317"/>
    <mergeCell ref="D2318:F2318"/>
    <mergeCell ref="A2319:E2319"/>
    <mergeCell ref="G2319:I2319"/>
    <mergeCell ref="A2320:E2320"/>
    <mergeCell ref="G2320:I2320"/>
    <mergeCell ref="A2321:E2321"/>
    <mergeCell ref="G2321:I2321"/>
    <mergeCell ref="D2322:I2322"/>
    <mergeCell ref="D2323:F2323"/>
    <mergeCell ref="D2324:F2324"/>
    <mergeCell ref="D2325:F2325"/>
    <mergeCell ref="D2326:F2326"/>
    <mergeCell ref="D2327:F2327"/>
    <mergeCell ref="D2328:F2328"/>
    <mergeCell ref="D2329:F2329"/>
    <mergeCell ref="A2331:J2331"/>
    <mergeCell ref="A2332:J2332"/>
    <mergeCell ref="A2333:J2333"/>
    <mergeCell ref="A2335:J2335"/>
    <mergeCell ref="B2336:H2336"/>
    <mergeCell ref="B2337:H2337"/>
    <mergeCell ref="B2338:H2338"/>
    <mergeCell ref="I2338:J2338"/>
    <mergeCell ref="A2339:A2343"/>
    <mergeCell ref="B2339:H2342"/>
    <mergeCell ref="I2341:J2341"/>
    <mergeCell ref="B2343:D2343"/>
    <mergeCell ref="E2343:H2343"/>
    <mergeCell ref="B2344:J2344"/>
    <mergeCell ref="A2345:E2345"/>
    <mergeCell ref="G2345:I2345"/>
    <mergeCell ref="A2346:E2346"/>
    <mergeCell ref="G2346:I2346"/>
    <mergeCell ref="A2347:E2347"/>
    <mergeCell ref="G2347:I2347"/>
    <mergeCell ref="D2348:I2348"/>
    <mergeCell ref="D2349:F2349"/>
    <mergeCell ref="D2350:F2350"/>
    <mergeCell ref="A2351:E2351"/>
    <mergeCell ref="G2351:I2351"/>
    <mergeCell ref="A2352:E2352"/>
    <mergeCell ref="G2352:I2352"/>
    <mergeCell ref="A2353:E2353"/>
    <mergeCell ref="G2353:I2353"/>
    <mergeCell ref="D2354:I2354"/>
    <mergeCell ref="D2355:F2355"/>
    <mergeCell ref="D2356:F2356"/>
    <mergeCell ref="D2357:F2357"/>
    <mergeCell ref="D2358:F2358"/>
    <mergeCell ref="A2359:E2359"/>
    <mergeCell ref="G2359:I2359"/>
    <mergeCell ref="A2360:E2360"/>
    <mergeCell ref="G2360:I2360"/>
    <mergeCell ref="A2361:E2361"/>
    <mergeCell ref="G2361:I2361"/>
    <mergeCell ref="D2362:I2362"/>
    <mergeCell ref="D2363:F2363"/>
    <mergeCell ref="D2364:F2364"/>
    <mergeCell ref="D2365:F2365"/>
    <mergeCell ref="D2366:F2366"/>
    <mergeCell ref="D2367:F2367"/>
    <mergeCell ref="D2368:F2368"/>
    <mergeCell ref="A2369:E2369"/>
    <mergeCell ref="G2369:I2369"/>
    <mergeCell ref="A2370:E2370"/>
    <mergeCell ref="G2370:I2370"/>
    <mergeCell ref="A2371:E2371"/>
    <mergeCell ref="G2371:I2371"/>
    <mergeCell ref="D2372:I2372"/>
    <mergeCell ref="D2373:F2373"/>
    <mergeCell ref="D2374:F2374"/>
    <mergeCell ref="D2375:F2375"/>
    <mergeCell ref="D2376:F2376"/>
    <mergeCell ref="A2377:E2377"/>
    <mergeCell ref="G2377:I2377"/>
    <mergeCell ref="A2378:E2378"/>
    <mergeCell ref="G2378:I2378"/>
    <mergeCell ref="A2379:E2379"/>
    <mergeCell ref="G2379:I2379"/>
    <mergeCell ref="D2380:I2380"/>
    <mergeCell ref="D2381:F2381"/>
    <mergeCell ref="D2382:F2382"/>
    <mergeCell ref="D2383:F2383"/>
    <mergeCell ref="D2384:F2384"/>
    <mergeCell ref="A2385:E2385"/>
    <mergeCell ref="G2385:I2385"/>
    <mergeCell ref="A2386:E2386"/>
    <mergeCell ref="G2386:I2386"/>
    <mergeCell ref="A2387:E2387"/>
    <mergeCell ref="G2387:I2387"/>
    <mergeCell ref="D2388:I2388"/>
    <mergeCell ref="D2389:F2389"/>
    <mergeCell ref="D2390:F2390"/>
    <mergeCell ref="A2391:E2391"/>
    <mergeCell ref="G2391:I2391"/>
    <mergeCell ref="A2392:E2392"/>
    <mergeCell ref="G2392:I2392"/>
    <mergeCell ref="A2393:E2393"/>
    <mergeCell ref="G2393:I2393"/>
    <mergeCell ref="D2394:I2394"/>
    <mergeCell ref="D2395:F2395"/>
    <mergeCell ref="D2396:F2396"/>
    <mergeCell ref="D2397:F2397"/>
    <mergeCell ref="D2398:F2398"/>
    <mergeCell ref="D2399:F2399"/>
    <mergeCell ref="D2400:F2400"/>
    <mergeCell ref="D2401:F2401"/>
    <mergeCell ref="A2402:E2402"/>
    <mergeCell ref="G2402:I2402"/>
    <mergeCell ref="A2403:E2403"/>
    <mergeCell ref="G2403:I2403"/>
    <mergeCell ref="A2404:E2404"/>
    <mergeCell ref="G2404:I2404"/>
    <mergeCell ref="D2405:I2405"/>
    <mergeCell ref="D2406:F2406"/>
    <mergeCell ref="D2407:F2407"/>
    <mergeCell ref="D2408:F2408"/>
    <mergeCell ref="A2410:J2410"/>
    <mergeCell ref="A2411:J2411"/>
    <mergeCell ref="A2412:J2412"/>
    <mergeCell ref="A2414:J2414"/>
    <mergeCell ref="B2415:H2415"/>
    <mergeCell ref="B2416:H2416"/>
    <mergeCell ref="B2417:H2417"/>
    <mergeCell ref="I2417:J2417"/>
    <mergeCell ref="A2418:A2422"/>
    <mergeCell ref="B2418:H2421"/>
    <mergeCell ref="I2420:J2420"/>
    <mergeCell ref="B2422:D2422"/>
    <mergeCell ref="E2422:H2422"/>
    <mergeCell ref="B2423:J2423"/>
    <mergeCell ref="D2424:F2424"/>
    <mergeCell ref="D2425:F2425"/>
    <mergeCell ref="D2426:F2426"/>
    <mergeCell ref="A2427:E2427"/>
    <mergeCell ref="G2427:I2427"/>
    <mergeCell ref="A2428:E2428"/>
    <mergeCell ref="G2428:I2428"/>
    <mergeCell ref="A2429:E2429"/>
    <mergeCell ref="G2429:I2429"/>
    <mergeCell ref="D2430:I2430"/>
    <mergeCell ref="D2431:F2431"/>
    <mergeCell ref="D2432:F2432"/>
    <mergeCell ref="D2433:F2433"/>
    <mergeCell ref="D2434:F2434"/>
    <mergeCell ref="A2435:E2435"/>
    <mergeCell ref="G2435:I2435"/>
    <mergeCell ref="A2436:E2436"/>
    <mergeCell ref="G2436:I2436"/>
    <mergeCell ref="A2437:E2437"/>
    <mergeCell ref="G2437:I2437"/>
    <mergeCell ref="D2438:I2438"/>
    <mergeCell ref="D2439:F2439"/>
    <mergeCell ref="D2440:F2440"/>
    <mergeCell ref="D2441:F2441"/>
    <mergeCell ref="D2442:F2442"/>
    <mergeCell ref="D2443:F2443"/>
    <mergeCell ref="D2444:F2444"/>
    <mergeCell ref="D2445:F2445"/>
    <mergeCell ref="D2446:F2446"/>
    <mergeCell ref="A2447:E2447"/>
    <mergeCell ref="G2447:I2447"/>
    <mergeCell ref="A2448:E2448"/>
    <mergeCell ref="G2448:I2448"/>
    <mergeCell ref="A2449:E2449"/>
    <mergeCell ref="G2449:I2449"/>
    <mergeCell ref="D2450:I2450"/>
    <mergeCell ref="D2451:F2451"/>
    <mergeCell ref="D2452:F2452"/>
    <mergeCell ref="D2453:F2453"/>
    <mergeCell ref="D2454:F2454"/>
    <mergeCell ref="A2455:E2455"/>
    <mergeCell ref="G2455:I2455"/>
    <mergeCell ref="A2456:E2456"/>
    <mergeCell ref="G2456:I2456"/>
    <mergeCell ref="A2457:E2457"/>
    <mergeCell ref="G2457:I2457"/>
    <mergeCell ref="D2458:I2458"/>
    <mergeCell ref="D2459:F2459"/>
    <mergeCell ref="D2460:F2460"/>
    <mergeCell ref="D2461:F2461"/>
    <mergeCell ref="D2462:F2462"/>
    <mergeCell ref="A2463:E2463"/>
    <mergeCell ref="G2463:I2463"/>
    <mergeCell ref="A2464:E2464"/>
    <mergeCell ref="G2464:I2464"/>
    <mergeCell ref="A2465:E2465"/>
    <mergeCell ref="G2465:I2465"/>
    <mergeCell ref="D2466:I2466"/>
    <mergeCell ref="D2467:F2467"/>
    <mergeCell ref="D2468:F2468"/>
    <mergeCell ref="D2469:F2469"/>
    <mergeCell ref="D2470:F2470"/>
    <mergeCell ref="D2471:F2471"/>
    <mergeCell ref="D2472:F2472"/>
    <mergeCell ref="D2473:F2473"/>
    <mergeCell ref="D2474:F2474"/>
    <mergeCell ref="D2475:F2475"/>
    <mergeCell ref="A2476:E2476"/>
    <mergeCell ref="G2476:I2476"/>
    <mergeCell ref="A2477:E2477"/>
    <mergeCell ref="G2477:I2477"/>
    <mergeCell ref="A2478:E2478"/>
    <mergeCell ref="G2478:I2478"/>
    <mergeCell ref="D2479:I2479"/>
    <mergeCell ref="D2480:F2480"/>
    <mergeCell ref="D2481:F2481"/>
    <mergeCell ref="D2482:F2482"/>
    <mergeCell ref="D2483:F2483"/>
    <mergeCell ref="A2485:J2485"/>
    <mergeCell ref="A2486:J2486"/>
    <mergeCell ref="A2487:J2487"/>
    <mergeCell ref="A2489:J2489"/>
    <mergeCell ref="B2490:H2490"/>
    <mergeCell ref="B2491:H2491"/>
    <mergeCell ref="B2492:H2492"/>
    <mergeCell ref="I2492:J2492"/>
    <mergeCell ref="A2493:A2497"/>
    <mergeCell ref="B2493:H2496"/>
    <mergeCell ref="I2495:J2495"/>
    <mergeCell ref="B2497:D2497"/>
    <mergeCell ref="E2497:H2497"/>
    <mergeCell ref="B2498:J2498"/>
    <mergeCell ref="A2499:E2499"/>
    <mergeCell ref="G2499:I2499"/>
    <mergeCell ref="A2500:E2500"/>
    <mergeCell ref="G2500:I2500"/>
    <mergeCell ref="A2501:E2501"/>
    <mergeCell ref="G2501:I2501"/>
    <mergeCell ref="D2502:I2502"/>
    <mergeCell ref="D2503:F2503"/>
    <mergeCell ref="D2504:F2504"/>
    <mergeCell ref="D2505:F2505"/>
    <mergeCell ref="D2506:F2506"/>
    <mergeCell ref="A2507:E2507"/>
    <mergeCell ref="G2507:I2507"/>
    <mergeCell ref="A2508:E2508"/>
    <mergeCell ref="G2508:I2508"/>
    <mergeCell ref="A2509:E2509"/>
    <mergeCell ref="G2509:I2509"/>
    <mergeCell ref="D2510:I2510"/>
    <mergeCell ref="D2511:F2511"/>
    <mergeCell ref="D2512:F2512"/>
    <mergeCell ref="D2513:F2513"/>
    <mergeCell ref="D2514:F2514"/>
    <mergeCell ref="D2515:F2515"/>
    <mergeCell ref="D2516:F2516"/>
    <mergeCell ref="D2517:F2517"/>
    <mergeCell ref="A2518:E2518"/>
    <mergeCell ref="G2518:I2518"/>
    <mergeCell ref="A2519:E2519"/>
    <mergeCell ref="G2519:I2519"/>
    <mergeCell ref="A2520:E2520"/>
    <mergeCell ref="G2520:I2520"/>
    <mergeCell ref="D2521:I2521"/>
    <mergeCell ref="D2522:F2522"/>
    <mergeCell ref="D2523:F2523"/>
    <mergeCell ref="A2524:E2524"/>
    <mergeCell ref="G2524:I2524"/>
    <mergeCell ref="A2525:E2525"/>
    <mergeCell ref="G2525:I2525"/>
    <mergeCell ref="A2526:E2526"/>
    <mergeCell ref="G2526:I2526"/>
    <mergeCell ref="D2527:I2527"/>
    <mergeCell ref="D2528:F2528"/>
    <mergeCell ref="D2529:F2529"/>
    <mergeCell ref="D2530:F2530"/>
    <mergeCell ref="D2531:F2531"/>
    <mergeCell ref="A2532:E2532"/>
    <mergeCell ref="G2532:I2532"/>
    <mergeCell ref="A2533:E2533"/>
    <mergeCell ref="G2533:I2533"/>
    <mergeCell ref="A2534:E2534"/>
    <mergeCell ref="G2534:I2534"/>
    <mergeCell ref="D2535:I2535"/>
    <mergeCell ref="D2536:F2536"/>
    <mergeCell ref="D2537:F2537"/>
    <mergeCell ref="D2538:F2538"/>
    <mergeCell ref="D2539:F2539"/>
    <mergeCell ref="D2540:F2540"/>
    <mergeCell ref="D2541:F2541"/>
    <mergeCell ref="D2542:F2542"/>
    <mergeCell ref="D2543:F2543"/>
    <mergeCell ref="D2544:F2544"/>
    <mergeCell ref="A2545:E2545"/>
    <mergeCell ref="G2545:I2545"/>
    <mergeCell ref="A2546:E2546"/>
    <mergeCell ref="G2546:I2546"/>
    <mergeCell ref="A2547:E2547"/>
    <mergeCell ref="G2547:I2547"/>
    <mergeCell ref="D2548:I2548"/>
    <mergeCell ref="D2549:F2549"/>
    <mergeCell ref="D2550:F2550"/>
    <mergeCell ref="D2551:F2551"/>
    <mergeCell ref="D2552:F2552"/>
    <mergeCell ref="D2553:F2553"/>
    <mergeCell ref="A2554:E2554"/>
    <mergeCell ref="G2554:I2554"/>
    <mergeCell ref="A2555:E2555"/>
    <mergeCell ref="G2555:I2555"/>
    <mergeCell ref="A2556:E2556"/>
    <mergeCell ref="G2556:I2556"/>
    <mergeCell ref="D2557:I2557"/>
    <mergeCell ref="D2558:F2558"/>
    <mergeCell ref="D2559:F2559"/>
    <mergeCell ref="D2560:F2560"/>
    <mergeCell ref="D2561:F2561"/>
    <mergeCell ref="D2562:F2562"/>
    <mergeCell ref="A2564:J2564"/>
    <mergeCell ref="A2565:J2565"/>
    <mergeCell ref="A2566:J2566"/>
    <mergeCell ref="A2568:J2568"/>
    <mergeCell ref="B2569:H2569"/>
    <mergeCell ref="B2570:H2570"/>
    <mergeCell ref="B2571:H2571"/>
    <mergeCell ref="I2571:J2571"/>
    <mergeCell ref="A2572:A2576"/>
    <mergeCell ref="B2572:H2575"/>
    <mergeCell ref="I2574:J2574"/>
    <mergeCell ref="B2576:D2576"/>
    <mergeCell ref="E2576:H2576"/>
    <mergeCell ref="B2577:J2577"/>
    <mergeCell ref="D2578:F2578"/>
    <mergeCell ref="D2579:F2579"/>
    <mergeCell ref="A2580:E2580"/>
    <mergeCell ref="G2580:I2580"/>
    <mergeCell ref="A2581:E2581"/>
    <mergeCell ref="G2581:I2581"/>
    <mergeCell ref="A2582:E2582"/>
    <mergeCell ref="G2582:I2582"/>
    <mergeCell ref="D2583:I2583"/>
    <mergeCell ref="D2584:F2584"/>
    <mergeCell ref="D2585:F2585"/>
    <mergeCell ref="D2586:F2586"/>
    <mergeCell ref="D2587:F2587"/>
    <mergeCell ref="D2588:F2588"/>
    <mergeCell ref="A2589:E2589"/>
    <mergeCell ref="G2589:I2589"/>
    <mergeCell ref="A2590:E2590"/>
    <mergeCell ref="G2590:I2590"/>
    <mergeCell ref="A2591:E2591"/>
    <mergeCell ref="G2591:I2591"/>
    <mergeCell ref="D2592:I2592"/>
    <mergeCell ref="D2593:F2593"/>
    <mergeCell ref="D2594:F2594"/>
    <mergeCell ref="D2595:F2595"/>
    <mergeCell ref="D2596:F2596"/>
    <mergeCell ref="A2597:E2597"/>
    <mergeCell ref="G2597:I2597"/>
    <mergeCell ref="A2598:E2598"/>
    <mergeCell ref="G2598:I2598"/>
    <mergeCell ref="A2599:E2599"/>
    <mergeCell ref="G2599:I2599"/>
    <mergeCell ref="D2600:I2600"/>
    <mergeCell ref="D2601:F2601"/>
    <mergeCell ref="D2602:F2602"/>
    <mergeCell ref="D2603:F2603"/>
    <mergeCell ref="D2604:F2604"/>
    <mergeCell ref="D2605:F2605"/>
    <mergeCell ref="D2606:F2606"/>
    <mergeCell ref="D2607:F2607"/>
    <mergeCell ref="A2608:E2608"/>
    <mergeCell ref="G2608:I2608"/>
    <mergeCell ref="A2609:E2609"/>
    <mergeCell ref="G2609:I2609"/>
    <mergeCell ref="A2610:E2610"/>
    <mergeCell ref="G2610:I2610"/>
    <mergeCell ref="D2611:I2611"/>
    <mergeCell ref="D2612:F2612"/>
    <mergeCell ref="D2613:F2613"/>
    <mergeCell ref="A2614:E2614"/>
    <mergeCell ref="G2614:I2614"/>
    <mergeCell ref="A2615:E2615"/>
    <mergeCell ref="G2615:I2615"/>
    <mergeCell ref="A2616:E2616"/>
    <mergeCell ref="G2616:I2616"/>
    <mergeCell ref="D2617:I2617"/>
    <mergeCell ref="D2618:F2618"/>
    <mergeCell ref="D2619:F2619"/>
    <mergeCell ref="D2620:F2620"/>
    <mergeCell ref="D2621:F2621"/>
    <mergeCell ref="D2622:F2622"/>
    <mergeCell ref="D2623:F2623"/>
    <mergeCell ref="D2624:F2624"/>
    <mergeCell ref="A2625:E2625"/>
    <mergeCell ref="G2625:I2625"/>
    <mergeCell ref="A2626:E2626"/>
    <mergeCell ref="G2626:I2626"/>
    <mergeCell ref="A2627:E2627"/>
    <mergeCell ref="G2627:I2627"/>
    <mergeCell ref="D2628:I2628"/>
    <mergeCell ref="D2629:F2629"/>
    <mergeCell ref="D2630:F2630"/>
    <mergeCell ref="A2632:J2632"/>
    <mergeCell ref="A2633:J2633"/>
    <mergeCell ref="A2634:J2634"/>
    <mergeCell ref="A2636:J2636"/>
    <mergeCell ref="B2637:H2637"/>
    <mergeCell ref="B2638:H2638"/>
    <mergeCell ref="B2639:H2639"/>
    <mergeCell ref="I2639:J2639"/>
    <mergeCell ref="A2640:A2644"/>
    <mergeCell ref="B2640:H2643"/>
    <mergeCell ref="I2642:J2642"/>
    <mergeCell ref="B2644:D2644"/>
    <mergeCell ref="E2644:H2644"/>
    <mergeCell ref="B2645:J2645"/>
    <mergeCell ref="D2646:F2646"/>
    <mergeCell ref="A2647:E2647"/>
    <mergeCell ref="G2647:I2647"/>
    <mergeCell ref="A2648:E2648"/>
    <mergeCell ref="G2648:I2648"/>
    <mergeCell ref="A2649:E2649"/>
    <mergeCell ref="G2649:I2649"/>
    <mergeCell ref="D2650:I2650"/>
    <mergeCell ref="D2651:F2651"/>
    <mergeCell ref="D2652:F2652"/>
    <mergeCell ref="D2653:F2653"/>
    <mergeCell ref="A2654:E2654"/>
    <mergeCell ref="G2654:I2654"/>
    <mergeCell ref="A2655:E2655"/>
    <mergeCell ref="G2655:I2655"/>
    <mergeCell ref="A2656:E2656"/>
    <mergeCell ref="G2656:I2656"/>
    <mergeCell ref="D2657:I2657"/>
    <mergeCell ref="D2658:F2658"/>
    <mergeCell ref="D2659:F2659"/>
    <mergeCell ref="D2660:F2660"/>
    <mergeCell ref="A2661:E2661"/>
    <mergeCell ref="G2661:I2661"/>
    <mergeCell ref="A2662:E2662"/>
    <mergeCell ref="G2662:I2662"/>
    <mergeCell ref="A2663:E2663"/>
    <mergeCell ref="G2663:I2663"/>
    <mergeCell ref="D2664:I2664"/>
    <mergeCell ref="D2665:F2665"/>
    <mergeCell ref="D2666:F2666"/>
    <mergeCell ref="D2667:F2667"/>
    <mergeCell ref="A2668:E2668"/>
    <mergeCell ref="G2668:I2668"/>
    <mergeCell ref="A2669:E2669"/>
    <mergeCell ref="G2669:I2669"/>
    <mergeCell ref="A2670:E2670"/>
    <mergeCell ref="G2670:I2670"/>
    <mergeCell ref="D2671:I2671"/>
    <mergeCell ref="D2672:F2672"/>
    <mergeCell ref="D2673:F2673"/>
    <mergeCell ref="A2674:E2674"/>
    <mergeCell ref="G2674:I2674"/>
    <mergeCell ref="A2675:E2675"/>
    <mergeCell ref="G2675:I2675"/>
    <mergeCell ref="A2676:E2676"/>
    <mergeCell ref="G2676:I2676"/>
    <mergeCell ref="D2677:I2677"/>
    <mergeCell ref="D2678:F2678"/>
    <mergeCell ref="D2679:F2679"/>
    <mergeCell ref="D2680:F2680"/>
    <mergeCell ref="D2681:F2681"/>
    <mergeCell ref="A2682:E2682"/>
    <mergeCell ref="G2682:I2682"/>
    <mergeCell ref="A2683:E2683"/>
    <mergeCell ref="G2683:I2683"/>
    <mergeCell ref="A2684:E2684"/>
    <mergeCell ref="G2684:I2684"/>
    <mergeCell ref="D2685:I2685"/>
    <mergeCell ref="D2686:F2686"/>
    <mergeCell ref="D2687:F2687"/>
    <mergeCell ref="D2688:F2688"/>
    <mergeCell ref="D2689:F2689"/>
    <mergeCell ref="D2690:F2690"/>
    <mergeCell ref="D2691:F2691"/>
    <mergeCell ref="D2692:F2692"/>
    <mergeCell ref="A2693:E2693"/>
    <mergeCell ref="G2693:I2693"/>
    <mergeCell ref="A2694:E2694"/>
    <mergeCell ref="G2694:I2694"/>
    <mergeCell ref="A2695:E2695"/>
    <mergeCell ref="G2695:I2695"/>
    <mergeCell ref="D2696:I2696"/>
    <mergeCell ref="D2697:F2697"/>
    <mergeCell ref="A2699:J2699"/>
    <mergeCell ref="A2700:J2700"/>
    <mergeCell ref="A2701:J2701"/>
    <mergeCell ref="A2703:J2703"/>
    <mergeCell ref="B2704:H2704"/>
    <mergeCell ref="B2705:H2705"/>
    <mergeCell ref="B2706:H2706"/>
    <mergeCell ref="I2706:J2706"/>
    <mergeCell ref="A2707:A2711"/>
    <mergeCell ref="B2707:H2710"/>
    <mergeCell ref="I2709:J2709"/>
    <mergeCell ref="B2711:D2711"/>
    <mergeCell ref="E2711:H2711"/>
    <mergeCell ref="B2712:J2712"/>
    <mergeCell ref="D2713:F2713"/>
    <mergeCell ref="A2714:E2714"/>
    <mergeCell ref="G2714:I2714"/>
    <mergeCell ref="A2715:E2715"/>
    <mergeCell ref="G2715:I2715"/>
    <mergeCell ref="A2716:E2716"/>
    <mergeCell ref="G2716:I2716"/>
    <mergeCell ref="D2717:I2717"/>
    <mergeCell ref="D2718:F2718"/>
    <mergeCell ref="D2719:F2719"/>
    <mergeCell ref="D2720:F2720"/>
    <mergeCell ref="D2721:F2721"/>
    <mergeCell ref="A2722:E2722"/>
    <mergeCell ref="G2722:I2722"/>
    <mergeCell ref="A2723:E2723"/>
    <mergeCell ref="G2723:I2723"/>
    <mergeCell ref="A2724:E2724"/>
    <mergeCell ref="G2724:I2724"/>
    <mergeCell ref="D2725:I2725"/>
    <mergeCell ref="D2726:F2726"/>
    <mergeCell ref="D2727:F2727"/>
    <mergeCell ref="D2728:F2728"/>
    <mergeCell ref="A2729:E2729"/>
    <mergeCell ref="G2729:I2729"/>
    <mergeCell ref="A2730:E2730"/>
    <mergeCell ref="G2730:I2730"/>
    <mergeCell ref="A2731:E2731"/>
    <mergeCell ref="G2731:I2731"/>
    <mergeCell ref="D2732:I2732"/>
    <mergeCell ref="D2733:F2733"/>
    <mergeCell ref="D2734:F2734"/>
    <mergeCell ref="D2735:F2735"/>
    <mergeCell ref="D2736:F2736"/>
    <mergeCell ref="D2737:F2737"/>
    <mergeCell ref="D2738:F2738"/>
    <mergeCell ref="D2739:F2739"/>
    <mergeCell ref="D2740:F2740"/>
    <mergeCell ref="D2741:F2741"/>
    <mergeCell ref="D2742:F2742"/>
    <mergeCell ref="D2743:F2743"/>
    <mergeCell ref="A2744:E2744"/>
    <mergeCell ref="G2744:I2744"/>
    <mergeCell ref="A2745:E2745"/>
    <mergeCell ref="G2745:I2745"/>
    <mergeCell ref="A2746:E2746"/>
    <mergeCell ref="G2746:I2746"/>
    <mergeCell ref="D2747:I2747"/>
    <mergeCell ref="D2748:F2748"/>
    <mergeCell ref="D2749:F2749"/>
    <mergeCell ref="D2750:F2750"/>
    <mergeCell ref="D2751:F2751"/>
    <mergeCell ref="D2752:F2752"/>
    <mergeCell ref="D2753:F2753"/>
    <mergeCell ref="A2754:E2754"/>
    <mergeCell ref="G2754:I2754"/>
    <mergeCell ref="A2755:E2755"/>
    <mergeCell ref="G2755:I2755"/>
    <mergeCell ref="A2756:E2756"/>
    <mergeCell ref="G2756:I2756"/>
    <mergeCell ref="D2757:I2757"/>
    <mergeCell ref="D2758:F2758"/>
    <mergeCell ref="D2759:F2759"/>
    <mergeCell ref="D2760:F2760"/>
    <mergeCell ref="D2761:F2761"/>
    <mergeCell ref="A2762:E2762"/>
    <mergeCell ref="G2762:I2762"/>
    <mergeCell ref="A2763:E2763"/>
    <mergeCell ref="G2763:I2763"/>
    <mergeCell ref="A2764:E2764"/>
    <mergeCell ref="G2764:I2764"/>
    <mergeCell ref="D2765:I2765"/>
    <mergeCell ref="D2766:F2766"/>
    <mergeCell ref="D2767:F2767"/>
    <mergeCell ref="D2768:F2768"/>
    <mergeCell ref="D2769:F2769"/>
    <mergeCell ref="D2770:F2770"/>
    <mergeCell ref="D2771:F2771"/>
    <mergeCell ref="A2773:J2773"/>
    <mergeCell ref="A2774:J2774"/>
    <mergeCell ref="A2775:J2775"/>
    <mergeCell ref="A2777:J2777"/>
    <mergeCell ref="B2778:H2778"/>
    <mergeCell ref="B2779:H2779"/>
    <mergeCell ref="B2780:H2780"/>
    <mergeCell ref="I2780:J2780"/>
    <mergeCell ref="A2781:A2785"/>
    <mergeCell ref="B2781:H2784"/>
    <mergeCell ref="I2783:J2783"/>
    <mergeCell ref="B2785:D2785"/>
    <mergeCell ref="E2785:H2785"/>
    <mergeCell ref="B2786:J2786"/>
    <mergeCell ref="D2787:F2787"/>
    <mergeCell ref="A2788:E2788"/>
    <mergeCell ref="G2788:I2788"/>
    <mergeCell ref="A2789:E2789"/>
    <mergeCell ref="G2789:I2789"/>
    <mergeCell ref="A2790:E2790"/>
    <mergeCell ref="G2790:I2790"/>
    <mergeCell ref="D2791:I2791"/>
    <mergeCell ref="D2792:F2792"/>
    <mergeCell ref="D2793:F2793"/>
    <mergeCell ref="A2794:E2794"/>
    <mergeCell ref="G2794:I2794"/>
    <mergeCell ref="A2795:E2795"/>
    <mergeCell ref="G2795:I2795"/>
    <mergeCell ref="A2796:E2796"/>
    <mergeCell ref="G2796:I2796"/>
    <mergeCell ref="D2797:I2797"/>
    <mergeCell ref="D2798:F2798"/>
    <mergeCell ref="D2799:F2799"/>
    <mergeCell ref="D2800:F2800"/>
    <mergeCell ref="D2801:F2801"/>
    <mergeCell ref="A2802:E2802"/>
    <mergeCell ref="G2802:I2802"/>
    <mergeCell ref="A2803:E2803"/>
    <mergeCell ref="G2803:I2803"/>
    <mergeCell ref="A2804:E2804"/>
    <mergeCell ref="G2804:I2804"/>
    <mergeCell ref="D2805:I2805"/>
    <mergeCell ref="D2806:F2806"/>
    <mergeCell ref="D2807:F2807"/>
    <mergeCell ref="D2808:F2808"/>
    <mergeCell ref="D2809:F2809"/>
    <mergeCell ref="D2810:F2810"/>
    <mergeCell ref="D2811:F2811"/>
    <mergeCell ref="D2812:F2812"/>
    <mergeCell ref="A2813:E2813"/>
    <mergeCell ref="G2813:I2813"/>
    <mergeCell ref="A2814:E2814"/>
    <mergeCell ref="G2814:I2814"/>
    <mergeCell ref="A2815:E2815"/>
    <mergeCell ref="G2815:I2815"/>
    <mergeCell ref="D2816:I2816"/>
    <mergeCell ref="D2817:F2817"/>
    <mergeCell ref="D2818:F2818"/>
    <mergeCell ref="A2819:E2819"/>
    <mergeCell ref="G2819:I2819"/>
    <mergeCell ref="A2820:E2820"/>
    <mergeCell ref="G2820:I2820"/>
    <mergeCell ref="A2821:E2821"/>
    <mergeCell ref="G2821:I2821"/>
    <mergeCell ref="D2822:I2822"/>
    <mergeCell ref="D2823:F2823"/>
    <mergeCell ref="D2824:F2824"/>
    <mergeCell ref="D2825:F2825"/>
    <mergeCell ref="D2826:F2826"/>
    <mergeCell ref="D2827:F2827"/>
    <mergeCell ref="A2828:E2828"/>
    <mergeCell ref="G2828:I2828"/>
    <mergeCell ref="A2829:E2829"/>
    <mergeCell ref="G2829:I2829"/>
    <mergeCell ref="A2830:E2830"/>
    <mergeCell ref="G2830:I2830"/>
    <mergeCell ref="D2831:I2831"/>
    <mergeCell ref="D2832:F2832"/>
    <mergeCell ref="D2833:F2833"/>
    <mergeCell ref="D2834:F2834"/>
    <mergeCell ref="D2835:F2835"/>
    <mergeCell ref="D2836:F2836"/>
    <mergeCell ref="A2837:E2837"/>
    <mergeCell ref="G2837:I2837"/>
    <mergeCell ref="A2838:E2838"/>
    <mergeCell ref="G2838:I2838"/>
    <mergeCell ref="A2839:E2839"/>
    <mergeCell ref="G2839:I2839"/>
    <mergeCell ref="D2840:I2840"/>
    <mergeCell ref="D2841:F2841"/>
    <mergeCell ref="D2842:F2842"/>
    <mergeCell ref="D2843:F2843"/>
    <mergeCell ref="A2845:J2845"/>
    <mergeCell ref="A2846:J2846"/>
    <mergeCell ref="A2847:J2847"/>
    <mergeCell ref="A2849:J2849"/>
    <mergeCell ref="B2850:H2850"/>
    <mergeCell ref="B2851:H2851"/>
    <mergeCell ref="B2852:H2852"/>
    <mergeCell ref="I2852:J2852"/>
    <mergeCell ref="A2853:A2857"/>
    <mergeCell ref="B2853:H2856"/>
    <mergeCell ref="I2855:J2855"/>
    <mergeCell ref="B2857:D2857"/>
    <mergeCell ref="E2857:H2857"/>
    <mergeCell ref="B2858:J2858"/>
    <mergeCell ref="D2859:F2859"/>
    <mergeCell ref="A2860:E2860"/>
    <mergeCell ref="G2860:I2860"/>
    <mergeCell ref="A2861:E2861"/>
    <mergeCell ref="G2861:I2861"/>
    <mergeCell ref="A2862:E2862"/>
    <mergeCell ref="G2862:I2862"/>
    <mergeCell ref="D2863:I2863"/>
    <mergeCell ref="D2864:F2864"/>
    <mergeCell ref="D2865:F2865"/>
    <mergeCell ref="D2866:F2866"/>
    <mergeCell ref="D2867:F2867"/>
    <mergeCell ref="D2868:F2868"/>
    <mergeCell ref="D2869:F2869"/>
    <mergeCell ref="D2870:F2870"/>
    <mergeCell ref="A2871:E2871"/>
    <mergeCell ref="G2871:I2871"/>
    <mergeCell ref="A2872:E2872"/>
    <mergeCell ref="G2872:I2872"/>
    <mergeCell ref="A2873:E2873"/>
    <mergeCell ref="G2873:I2873"/>
    <mergeCell ref="D2874:I2874"/>
    <mergeCell ref="D2875:F2875"/>
    <mergeCell ref="D2876:F2876"/>
    <mergeCell ref="A2877:E2877"/>
    <mergeCell ref="G2877:I2877"/>
    <mergeCell ref="A2878:E2878"/>
    <mergeCell ref="G2878:I2878"/>
    <mergeCell ref="A2879:E2879"/>
    <mergeCell ref="G2879:I2879"/>
    <mergeCell ref="D2880:I2880"/>
    <mergeCell ref="D2881:F2881"/>
    <mergeCell ref="D2882:F2882"/>
    <mergeCell ref="D2883:F2883"/>
    <mergeCell ref="D2884:F2884"/>
    <mergeCell ref="D2885:F2885"/>
    <mergeCell ref="A2886:E2886"/>
    <mergeCell ref="G2886:I2886"/>
    <mergeCell ref="A2887:E2887"/>
    <mergeCell ref="G2887:I2887"/>
    <mergeCell ref="A2888:E2888"/>
    <mergeCell ref="G2888:I2888"/>
    <mergeCell ref="D2889:I2889"/>
    <mergeCell ref="D2890:F2890"/>
    <mergeCell ref="D2891:F2891"/>
    <mergeCell ref="A2892:E2892"/>
    <mergeCell ref="G2892:I2892"/>
    <mergeCell ref="A2893:E2893"/>
    <mergeCell ref="G2893:I2893"/>
    <mergeCell ref="A2894:E2894"/>
    <mergeCell ref="G2894:I2894"/>
    <mergeCell ref="D2895:I2895"/>
    <mergeCell ref="D2896:F2896"/>
    <mergeCell ref="D2897:F2897"/>
    <mergeCell ref="A2898:E2898"/>
    <mergeCell ref="G2898:I2898"/>
    <mergeCell ref="A2899:E2899"/>
    <mergeCell ref="G2899:I2899"/>
    <mergeCell ref="A2900:E2900"/>
    <mergeCell ref="G2900:I2900"/>
    <mergeCell ref="D2901:I2901"/>
    <mergeCell ref="D2902:F2902"/>
    <mergeCell ref="D2903:F2903"/>
    <mergeCell ref="A2904:E2904"/>
    <mergeCell ref="G2904:I2904"/>
    <mergeCell ref="A2905:E2905"/>
    <mergeCell ref="G2905:I2905"/>
    <mergeCell ref="A2906:E2906"/>
    <mergeCell ref="G2906:I2906"/>
    <mergeCell ref="D2907:I2907"/>
    <mergeCell ref="D2908:F2908"/>
    <mergeCell ref="D2909:F2909"/>
    <mergeCell ref="A2910:E2910"/>
    <mergeCell ref="G2910:I2910"/>
    <mergeCell ref="A2911:E2911"/>
    <mergeCell ref="G2911:I2911"/>
    <mergeCell ref="A2912:E2912"/>
    <mergeCell ref="G2912:I2912"/>
    <mergeCell ref="D2913:I2913"/>
    <mergeCell ref="D2914:F2914"/>
    <mergeCell ref="D2915:F2915"/>
    <mergeCell ref="A2917:J2917"/>
    <mergeCell ref="A2918:J2918"/>
    <mergeCell ref="A2919:J2919"/>
    <mergeCell ref="A2921:J2921"/>
    <mergeCell ref="B2922:H2922"/>
    <mergeCell ref="B2923:H2923"/>
    <mergeCell ref="B2924:H2924"/>
    <mergeCell ref="I2924:J2924"/>
    <mergeCell ref="A2925:A2929"/>
    <mergeCell ref="B2925:H2928"/>
    <mergeCell ref="I2927:J2927"/>
    <mergeCell ref="B2929:D2929"/>
    <mergeCell ref="E2929:H2929"/>
    <mergeCell ref="B2930:J2930"/>
    <mergeCell ref="D2931:F2931"/>
    <mergeCell ref="A2932:E2932"/>
    <mergeCell ref="G2932:I2932"/>
    <mergeCell ref="A2933:E2933"/>
    <mergeCell ref="G2933:I2933"/>
    <mergeCell ref="A2934:E2934"/>
    <mergeCell ref="G2934:I2934"/>
    <mergeCell ref="D2935:I2935"/>
    <mergeCell ref="D2936:F2936"/>
    <mergeCell ref="D2937:F2937"/>
    <mergeCell ref="D2938:F2938"/>
    <mergeCell ref="D2939:F2939"/>
    <mergeCell ref="A2940:E2940"/>
    <mergeCell ref="G2940:I2940"/>
    <mergeCell ref="A2941:E2941"/>
    <mergeCell ref="G2941:I2941"/>
    <mergeCell ref="A2942:E2942"/>
    <mergeCell ref="G2942:I2942"/>
    <mergeCell ref="D2943:I2943"/>
    <mergeCell ref="D2944:F2944"/>
    <mergeCell ref="D2945:F2945"/>
    <mergeCell ref="A2946:E2946"/>
    <mergeCell ref="G2946:I2946"/>
    <mergeCell ref="A2947:E2947"/>
    <mergeCell ref="G2947:I2947"/>
    <mergeCell ref="A2948:E2948"/>
    <mergeCell ref="G2948:I2948"/>
    <mergeCell ref="D2949:I2949"/>
    <mergeCell ref="D2950:F2950"/>
    <mergeCell ref="D2951:F2951"/>
    <mergeCell ref="D2952:F2952"/>
    <mergeCell ref="D2953:F2953"/>
    <mergeCell ref="D2954:F2954"/>
    <mergeCell ref="D2955:F2955"/>
    <mergeCell ref="D2956:F2956"/>
    <mergeCell ref="A2957:E2957"/>
    <mergeCell ref="G2957:I2957"/>
    <mergeCell ref="A2958:E2958"/>
    <mergeCell ref="G2958:I2958"/>
    <mergeCell ref="A2959:E2959"/>
    <mergeCell ref="G2959:I2959"/>
    <mergeCell ref="D2960:I2960"/>
    <mergeCell ref="D2961:F2961"/>
    <mergeCell ref="D2962:F2962"/>
    <mergeCell ref="D2963:F2963"/>
    <mergeCell ref="D2964:F2964"/>
    <mergeCell ref="A2965:E2965"/>
    <mergeCell ref="G2965:I2965"/>
    <mergeCell ref="A2966:E2966"/>
    <mergeCell ref="G2966:I2966"/>
    <mergeCell ref="A2967:E2967"/>
    <mergeCell ref="G2967:I2967"/>
    <mergeCell ref="D2968:I2968"/>
    <mergeCell ref="D2969:F2969"/>
    <mergeCell ref="D2970:F2970"/>
    <mergeCell ref="D2971:F2971"/>
    <mergeCell ref="D2972:F2972"/>
    <mergeCell ref="D2973:F2973"/>
    <mergeCell ref="A2974:E2974"/>
    <mergeCell ref="G2974:I2974"/>
    <mergeCell ref="A2975:E2975"/>
    <mergeCell ref="G2975:I2975"/>
    <mergeCell ref="A2976:E2976"/>
    <mergeCell ref="G2976:I2976"/>
    <mergeCell ref="D2977:I2977"/>
    <mergeCell ref="D2978:F2978"/>
    <mergeCell ref="D2979:F2979"/>
    <mergeCell ref="D2980:F2980"/>
    <mergeCell ref="D2981:F2981"/>
    <mergeCell ref="A2982:E2982"/>
    <mergeCell ref="G2982:I2982"/>
    <mergeCell ref="A2983:E2983"/>
    <mergeCell ref="G2983:I2983"/>
    <mergeCell ref="A2984:E2984"/>
    <mergeCell ref="G2984:I2984"/>
    <mergeCell ref="D2985:I2985"/>
    <mergeCell ref="D2986:F2986"/>
    <mergeCell ref="D2987:F2987"/>
    <mergeCell ref="D2988:F2988"/>
    <mergeCell ref="D2989:F2989"/>
    <mergeCell ref="A2991:J2991"/>
    <mergeCell ref="A2992:J2992"/>
    <mergeCell ref="A2993:J2993"/>
    <mergeCell ref="A2995:J2995"/>
    <mergeCell ref="B2996:H2996"/>
    <mergeCell ref="B2997:H2997"/>
    <mergeCell ref="B2998:H2998"/>
    <mergeCell ref="I2998:J2998"/>
    <mergeCell ref="A2999:A3003"/>
    <mergeCell ref="B2999:H3002"/>
    <mergeCell ref="I3001:J3001"/>
    <mergeCell ref="B3003:D3003"/>
    <mergeCell ref="E3003:H3003"/>
    <mergeCell ref="B3004:J3004"/>
    <mergeCell ref="D3005:F3005"/>
    <mergeCell ref="A3006:E3006"/>
    <mergeCell ref="G3006:I3006"/>
    <mergeCell ref="A3007:E3007"/>
    <mergeCell ref="G3007:I3007"/>
    <mergeCell ref="A3008:E3008"/>
    <mergeCell ref="G3008:I3008"/>
    <mergeCell ref="D3009:I3009"/>
    <mergeCell ref="D3010:F3010"/>
    <mergeCell ref="D3011:F3011"/>
    <mergeCell ref="D3012:F3012"/>
    <mergeCell ref="D3013:F3013"/>
    <mergeCell ref="A3014:E3014"/>
    <mergeCell ref="G3014:I3014"/>
    <mergeCell ref="A3015:E3015"/>
    <mergeCell ref="G3015:I3015"/>
    <mergeCell ref="A3016:E3016"/>
    <mergeCell ref="G3016:I3016"/>
    <mergeCell ref="D3017:I3017"/>
    <mergeCell ref="D3018:F3018"/>
    <mergeCell ref="D3019:F3019"/>
    <mergeCell ref="A3020:E3020"/>
    <mergeCell ref="G3020:I3020"/>
    <mergeCell ref="A3021:E3021"/>
    <mergeCell ref="G3021:I3021"/>
    <mergeCell ref="A3022:E3022"/>
    <mergeCell ref="G3022:I3022"/>
    <mergeCell ref="D3023:I3023"/>
    <mergeCell ref="D3024:F3024"/>
    <mergeCell ref="D3025:F3025"/>
    <mergeCell ref="D3026:F3026"/>
    <mergeCell ref="D3027:F3027"/>
    <mergeCell ref="D3028:F3028"/>
    <mergeCell ref="D3029:F3029"/>
    <mergeCell ref="D3030:F3030"/>
    <mergeCell ref="A3031:E3031"/>
    <mergeCell ref="G3031:I3031"/>
    <mergeCell ref="A3032:E3032"/>
    <mergeCell ref="G3032:I3032"/>
    <mergeCell ref="A3033:E3033"/>
    <mergeCell ref="G3033:I3033"/>
    <mergeCell ref="D3034:I3034"/>
    <mergeCell ref="D3035:F3035"/>
    <mergeCell ref="D3036:F3036"/>
    <mergeCell ref="D3037:F3037"/>
    <mergeCell ref="D3038:F3038"/>
    <mergeCell ref="D3039:F3039"/>
    <mergeCell ref="D3040:F3040"/>
    <mergeCell ref="A3041:E3041"/>
    <mergeCell ref="G3041:I3041"/>
    <mergeCell ref="A3042:E3042"/>
    <mergeCell ref="G3042:I3042"/>
    <mergeCell ref="A3043:E3043"/>
    <mergeCell ref="G3043:I3043"/>
    <mergeCell ref="D3044:I3044"/>
    <mergeCell ref="D3045:F3045"/>
    <mergeCell ref="D3046:F3046"/>
    <mergeCell ref="D3047:F3047"/>
    <mergeCell ref="D3048:F3048"/>
    <mergeCell ref="D3049:F3049"/>
    <mergeCell ref="D3050:F3050"/>
    <mergeCell ref="D3051:F3051"/>
    <mergeCell ref="D3052:F3052"/>
    <mergeCell ref="D3053:F3053"/>
    <mergeCell ref="D3054:F3054"/>
    <mergeCell ref="D3055:F3055"/>
    <mergeCell ref="D3056:F3056"/>
    <mergeCell ref="D3057:F3057"/>
    <mergeCell ref="D3058:F3058"/>
    <mergeCell ref="D3059:F3059"/>
    <mergeCell ref="A3061:J3061"/>
    <mergeCell ref="A3062:J3062"/>
    <mergeCell ref="A3063:J3063"/>
    <mergeCell ref="A3065:J3065"/>
    <mergeCell ref="B3066:H3066"/>
    <mergeCell ref="B3067:H3067"/>
    <mergeCell ref="B3068:H3068"/>
    <mergeCell ref="I3068:J3068"/>
    <mergeCell ref="A3069:A3073"/>
    <mergeCell ref="B3069:H3072"/>
    <mergeCell ref="I3071:J3071"/>
    <mergeCell ref="B3073:D3073"/>
    <mergeCell ref="E3073:H3073"/>
    <mergeCell ref="B3074:J3074"/>
    <mergeCell ref="D3075:F3075"/>
    <mergeCell ref="A3076:E3076"/>
    <mergeCell ref="G3076:I3076"/>
    <mergeCell ref="A3077:E3077"/>
    <mergeCell ref="G3077:I3077"/>
    <mergeCell ref="A3078:E3078"/>
    <mergeCell ref="G3078:I3078"/>
    <mergeCell ref="D3079:I3079"/>
    <mergeCell ref="D3080:F3080"/>
    <mergeCell ref="D3081:F3081"/>
    <mergeCell ref="D3082:F3082"/>
    <mergeCell ref="D3083:F3083"/>
    <mergeCell ref="D3084:F3084"/>
    <mergeCell ref="D3085:F3085"/>
    <mergeCell ref="A3086:E3086"/>
    <mergeCell ref="G3086:I3086"/>
    <mergeCell ref="A3087:E3087"/>
    <mergeCell ref="G3087:I3087"/>
    <mergeCell ref="A3088:E3088"/>
    <mergeCell ref="G3088:I3088"/>
    <mergeCell ref="D3089:I3089"/>
    <mergeCell ref="D3090:F3090"/>
    <mergeCell ref="D3091:F3091"/>
    <mergeCell ref="D3092:F3092"/>
    <mergeCell ref="D3093:F3093"/>
    <mergeCell ref="D3094:F3094"/>
    <mergeCell ref="D3095:F3095"/>
    <mergeCell ref="D3096:F3096"/>
    <mergeCell ref="D3097:F3097"/>
    <mergeCell ref="A3098:E3098"/>
    <mergeCell ref="G3098:I3098"/>
    <mergeCell ref="A3099:E3099"/>
    <mergeCell ref="G3099:I3099"/>
    <mergeCell ref="A3100:E3100"/>
    <mergeCell ref="G3100:I3100"/>
    <mergeCell ref="D3101:I3101"/>
    <mergeCell ref="D3102:F3102"/>
    <mergeCell ref="D3103:F3103"/>
    <mergeCell ref="D3104:F3104"/>
    <mergeCell ref="D3105:F3105"/>
    <mergeCell ref="D3106:F3106"/>
    <mergeCell ref="D3107:F3107"/>
    <mergeCell ref="A3108:E3108"/>
    <mergeCell ref="G3108:I3108"/>
    <mergeCell ref="A3109:E3109"/>
    <mergeCell ref="G3109:I3109"/>
    <mergeCell ref="A3110:E3110"/>
    <mergeCell ref="G3110:I3110"/>
    <mergeCell ref="D3111:I3111"/>
    <mergeCell ref="D3112:F3112"/>
    <mergeCell ref="D3113:F3113"/>
    <mergeCell ref="D3114:F3114"/>
    <mergeCell ref="D3115:F3115"/>
    <mergeCell ref="A3116:E3116"/>
    <mergeCell ref="G3116:I3116"/>
    <mergeCell ref="A3117:E3117"/>
    <mergeCell ref="G3117:I3117"/>
    <mergeCell ref="A3118:E3118"/>
    <mergeCell ref="G3118:I3118"/>
    <mergeCell ref="D3119:I3119"/>
    <mergeCell ref="D3120:F3120"/>
    <mergeCell ref="D3121:F3121"/>
    <mergeCell ref="D3122:F3122"/>
    <mergeCell ref="D3123:F3123"/>
    <mergeCell ref="D3124:F3124"/>
    <mergeCell ref="D3125:F3125"/>
    <mergeCell ref="D3126:F3126"/>
    <mergeCell ref="A3127:E3127"/>
    <mergeCell ref="G3127:I3127"/>
    <mergeCell ref="A3128:E3128"/>
    <mergeCell ref="G3128:I3128"/>
    <mergeCell ref="A3129:E3129"/>
    <mergeCell ref="G3129:I3129"/>
    <mergeCell ref="D3130:I3130"/>
    <mergeCell ref="A3132:J3132"/>
    <mergeCell ref="A3133:J3133"/>
    <mergeCell ref="A3134:J3134"/>
    <mergeCell ref="A3136:J3136"/>
    <mergeCell ref="B3137:H3137"/>
    <mergeCell ref="B3138:H3138"/>
    <mergeCell ref="B3139:H3139"/>
    <mergeCell ref="I3139:J3139"/>
    <mergeCell ref="A3140:A3144"/>
    <mergeCell ref="B3140:H3143"/>
    <mergeCell ref="I3142:J3142"/>
    <mergeCell ref="B3144:D3144"/>
    <mergeCell ref="E3144:H3144"/>
    <mergeCell ref="B3145:J3145"/>
    <mergeCell ref="D3146:F3146"/>
    <mergeCell ref="D3147:F3147"/>
    <mergeCell ref="A3148:E3148"/>
    <mergeCell ref="G3148:I3148"/>
    <mergeCell ref="A3149:E3149"/>
    <mergeCell ref="G3149:I3149"/>
    <mergeCell ref="A3150:E3150"/>
    <mergeCell ref="G3150:I3150"/>
    <mergeCell ref="D3151:I3151"/>
    <mergeCell ref="D3152:F3152"/>
    <mergeCell ref="D3153:F3153"/>
    <mergeCell ref="D3154:F3154"/>
    <mergeCell ref="D3155:F3155"/>
    <mergeCell ref="A3156:E3156"/>
    <mergeCell ref="G3156:I3156"/>
    <mergeCell ref="A3157:E3157"/>
    <mergeCell ref="G3157:I3157"/>
    <mergeCell ref="A3158:E3158"/>
    <mergeCell ref="G3158:I3158"/>
    <mergeCell ref="D3159:I3159"/>
    <mergeCell ref="D3160:F3160"/>
    <mergeCell ref="D3161:F3161"/>
    <mergeCell ref="D3162:F3162"/>
    <mergeCell ref="D3163:F3163"/>
    <mergeCell ref="D3164:F3164"/>
    <mergeCell ref="D3165:F3165"/>
    <mergeCell ref="D3166:F3166"/>
    <mergeCell ref="A3167:E3167"/>
    <mergeCell ref="G3167:I3167"/>
    <mergeCell ref="A3168:E3168"/>
    <mergeCell ref="G3168:I3168"/>
    <mergeCell ref="A3169:E3169"/>
    <mergeCell ref="G3169:I3169"/>
    <mergeCell ref="D3170:I3170"/>
    <mergeCell ref="D3171:F3171"/>
    <mergeCell ref="D3172:F3172"/>
    <mergeCell ref="A3173:E3173"/>
    <mergeCell ref="G3173:I3173"/>
    <mergeCell ref="A3174:E3174"/>
    <mergeCell ref="G3174:I3174"/>
    <mergeCell ref="A3175:E3175"/>
    <mergeCell ref="G3175:I3175"/>
    <mergeCell ref="D3176:I3176"/>
    <mergeCell ref="D3177:F3177"/>
    <mergeCell ref="D3178:F3178"/>
    <mergeCell ref="D3179:F3179"/>
    <mergeCell ref="D3180:F3180"/>
    <mergeCell ref="D3181:F3181"/>
    <mergeCell ref="A3182:E3182"/>
    <mergeCell ref="G3182:I3182"/>
    <mergeCell ref="A3183:E3183"/>
    <mergeCell ref="G3183:I3183"/>
    <mergeCell ref="A3184:E3184"/>
    <mergeCell ref="G3184:I3184"/>
    <mergeCell ref="D3185:I3185"/>
    <mergeCell ref="D3186:F3186"/>
    <mergeCell ref="D3187:F3187"/>
    <mergeCell ref="D3188:F3188"/>
    <mergeCell ref="D3189:F3189"/>
    <mergeCell ref="D3190:F3190"/>
    <mergeCell ref="A3191:E3191"/>
    <mergeCell ref="G3191:I3191"/>
    <mergeCell ref="A3192:E3192"/>
    <mergeCell ref="G3192:I3192"/>
    <mergeCell ref="A3193:E3193"/>
    <mergeCell ref="G3193:I3193"/>
    <mergeCell ref="D3194:I3194"/>
    <mergeCell ref="D3195:F3195"/>
    <mergeCell ref="D3196:F3196"/>
    <mergeCell ref="D3197:F3197"/>
    <mergeCell ref="D3198:F3198"/>
    <mergeCell ref="D3199:F3199"/>
    <mergeCell ref="D3200:F3200"/>
    <mergeCell ref="A3201:E3201"/>
    <mergeCell ref="G3201:I3201"/>
    <mergeCell ref="A3202:E3202"/>
    <mergeCell ref="G3202:I3202"/>
    <mergeCell ref="A3203:E3203"/>
    <mergeCell ref="G3203:I3203"/>
    <mergeCell ref="D3204:I3204"/>
    <mergeCell ref="D3205:F3205"/>
    <mergeCell ref="D3206:F3206"/>
    <mergeCell ref="A3208:J3208"/>
    <mergeCell ref="A3209:J3209"/>
    <mergeCell ref="A3210:J3210"/>
    <mergeCell ref="A3212:J3212"/>
    <mergeCell ref="B3213:H3213"/>
    <mergeCell ref="B3214:H3214"/>
    <mergeCell ref="B3215:H3215"/>
    <mergeCell ref="I3215:J3215"/>
    <mergeCell ref="A3216:A3220"/>
    <mergeCell ref="B3216:H3219"/>
    <mergeCell ref="I3218:J3218"/>
    <mergeCell ref="B3220:D3220"/>
    <mergeCell ref="E3220:H3220"/>
    <mergeCell ref="B3221:J3221"/>
    <mergeCell ref="D3222:F3222"/>
    <mergeCell ref="D3223:F3223"/>
    <mergeCell ref="A3224:E3224"/>
    <mergeCell ref="G3224:I3224"/>
    <mergeCell ref="A3225:E3225"/>
    <mergeCell ref="G3225:I3225"/>
    <mergeCell ref="A3226:E3226"/>
    <mergeCell ref="G3226:I3226"/>
    <mergeCell ref="D3227:I3227"/>
    <mergeCell ref="D3228:F3228"/>
    <mergeCell ref="D3229:F3229"/>
    <mergeCell ref="D3230:F3230"/>
    <mergeCell ref="D3231:F3231"/>
    <mergeCell ref="A3232:E3232"/>
    <mergeCell ref="G3232:I3232"/>
    <mergeCell ref="A3233:E3233"/>
    <mergeCell ref="G3233:I3233"/>
    <mergeCell ref="A3234:E3234"/>
    <mergeCell ref="G3234:I3234"/>
    <mergeCell ref="D3235:I3235"/>
    <mergeCell ref="D3236:F3236"/>
    <mergeCell ref="D3237:F3237"/>
    <mergeCell ref="D3238:F3238"/>
    <mergeCell ref="D3239:F3239"/>
    <mergeCell ref="D3240:F3240"/>
    <mergeCell ref="D3241:F3241"/>
    <mergeCell ref="A3242:E3242"/>
    <mergeCell ref="G3242:I3242"/>
    <mergeCell ref="A3243:E3243"/>
    <mergeCell ref="G3243:I3243"/>
    <mergeCell ref="A3244:E3244"/>
    <mergeCell ref="G3244:I3244"/>
    <mergeCell ref="D3245:I3245"/>
    <mergeCell ref="D3246:F3246"/>
    <mergeCell ref="D3247:F3247"/>
    <mergeCell ref="D3248:F3248"/>
    <mergeCell ref="D3249:F3249"/>
    <mergeCell ref="D3250:F3250"/>
    <mergeCell ref="A3256:J3256"/>
    <mergeCell ref="A3257:J3257"/>
    <mergeCell ref="A3258:J3258"/>
    <mergeCell ref="A3251:E3251"/>
    <mergeCell ref="G3251:I3251"/>
    <mergeCell ref="A3252:E3252"/>
    <mergeCell ref="G3252:I3252"/>
    <mergeCell ref="A3253:E3253"/>
    <mergeCell ref="G3253:I3253"/>
  </mergeCells>
  <pageMargins left="0.39" right="0.39" top="0.39" bottom="0.39" header="0.4921259845" footer="0.4921259845"/>
  <pageSetup paperSize="9" scale="69" orientation="portrait" r:id="rId1"/>
  <rowBreaks count="45" manualBreakCount="45">
    <brk id="77" max="16383" man="1"/>
    <brk id="150" max="16383" man="1"/>
    <brk id="226" max="16383" man="1"/>
    <brk id="300" max="16383" man="1"/>
    <brk id="366" max="16383" man="1"/>
    <brk id="433" max="16383" man="1"/>
    <brk id="507" max="16383" man="1"/>
    <brk id="581" max="16383" man="1"/>
    <brk id="655" max="16383" man="1"/>
    <brk id="731" max="16383" man="1"/>
    <brk id="808" max="16383" man="1"/>
    <brk id="885" max="16383" man="1"/>
    <brk id="957" max="16383" man="1"/>
    <brk id="1034" max="16383" man="1"/>
    <brk id="1111" max="16383" man="1"/>
    <brk id="1179" max="16383" man="1"/>
    <brk id="1249" max="16383" man="1"/>
    <brk id="1324" max="16383" man="1"/>
    <brk id="1402" max="16383" man="1"/>
    <brk id="1479" max="16383" man="1"/>
    <brk id="1544" max="16383" man="1"/>
    <brk id="1620" max="16383" man="1"/>
    <brk id="1696" max="16383" man="1"/>
    <brk id="1766" max="16383" man="1"/>
    <brk id="1833" max="16383" man="1"/>
    <brk id="1897" max="16383" man="1"/>
    <brk id="1966" max="16383" man="1"/>
    <brk id="2037" max="16383" man="1"/>
    <brk id="2113" max="16383" man="1"/>
    <brk id="2183" max="16383" man="1"/>
    <brk id="2256" max="16383" man="1"/>
    <brk id="2333" max="16383" man="1"/>
    <brk id="2412" max="16383" man="1"/>
    <brk id="2487" max="16383" man="1"/>
    <brk id="2566" max="16383" man="1"/>
    <brk id="2634" max="16383" man="1"/>
    <brk id="2701" max="16383" man="1"/>
    <brk id="2775" max="16383" man="1"/>
    <brk id="2847" max="16383" man="1"/>
    <brk id="2919" max="16383" man="1"/>
    <brk id="2993" max="16383" man="1"/>
    <brk id="3063" max="16383" man="1"/>
    <brk id="3134" max="16383" man="1"/>
    <brk id="3210" max="16383" man="1"/>
    <brk id="32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DE06-B510-45ED-B7C8-061D52D49A64}">
  <sheetPr codeName="Planilha3"/>
  <dimension ref="A1:J105"/>
  <sheetViews>
    <sheetView view="pageBreakPreview" zoomScaleNormal="70" zoomScaleSheetLayoutView="100" workbookViewId="0"/>
  </sheetViews>
  <sheetFormatPr defaultColWidth="5.61328125" defaultRowHeight="13.8" x14ac:dyDescent="0.3"/>
  <cols>
    <col min="1" max="1" width="7.69140625" style="13" customWidth="1"/>
    <col min="2" max="2" width="26.765625" style="13" customWidth="1"/>
    <col min="3" max="3" width="16.69140625" style="13" bestFit="1" customWidth="1"/>
    <col min="4" max="5" width="12" style="13" customWidth="1"/>
    <col min="6" max="6" width="14.07421875" style="13" customWidth="1"/>
    <col min="7" max="7" width="12" style="13" customWidth="1"/>
    <col min="8" max="8" width="10.69140625" style="13" customWidth="1"/>
    <col min="9" max="9" width="1.07421875" style="13" customWidth="1"/>
    <col min="10" max="10" width="10" style="13" hidden="1" customWidth="1"/>
    <col min="11" max="16384" width="5.61328125" style="13"/>
  </cols>
  <sheetData>
    <row r="1" spans="1:8" ht="76.5" customHeight="1" x14ac:dyDescent="0.3">
      <c r="A1" s="120" t="s">
        <v>57</v>
      </c>
      <c r="B1" s="121"/>
      <c r="C1" s="121"/>
      <c r="D1" s="121"/>
      <c r="E1" s="121"/>
      <c r="F1" s="121"/>
      <c r="G1" s="121"/>
      <c r="H1" s="122"/>
    </row>
    <row r="2" spans="1:8" x14ac:dyDescent="0.3">
      <c r="A2" s="153"/>
      <c r="B2" s="154"/>
      <c r="C2" s="154"/>
      <c r="D2" s="154"/>
      <c r="E2" s="154"/>
      <c r="H2" s="155"/>
    </row>
    <row r="3" spans="1:8" x14ac:dyDescent="0.3">
      <c r="A3" s="43" t="s">
        <v>60</v>
      </c>
      <c r="C3" s="43" t="s">
        <v>61</v>
      </c>
      <c r="D3" s="43" t="s">
        <v>58</v>
      </c>
      <c r="F3" s="43" t="s">
        <v>59</v>
      </c>
    </row>
    <row r="4" spans="1:8" x14ac:dyDescent="0.3">
      <c r="A4" s="143" t="str">
        <f>ANALÍTICO!A7</f>
        <v>AOKI &amp; SOUZA ENGENHARIA LTDA</v>
      </c>
      <c r="B4" s="45"/>
      <c r="C4" s="44" t="str">
        <f>'ORÇAMENTO RESUMIDO'!C7</f>
        <v>21.250.517/0001-09</v>
      </c>
      <c r="D4" s="117" t="str">
        <f>'ORÇAMENTO RESUMIDO'!A3</f>
        <v>2024.1403.001 – PMO</v>
      </c>
      <c r="E4" s="46"/>
      <c r="F4" s="48" t="str">
        <f>'ORÇAMENTO RESUMIDO'!C3</f>
        <v>64/2024</v>
      </c>
      <c r="G4" s="46"/>
    </row>
    <row r="5" spans="1:8" ht="5.0999999999999996" customHeight="1" x14ac:dyDescent="0.3">
      <c r="A5" s="124"/>
    </row>
    <row r="6" spans="1:8" ht="15" customHeight="1" x14ac:dyDescent="0.3">
      <c r="A6" s="124"/>
    </row>
    <row r="7" spans="1:8" x14ac:dyDescent="0.3">
      <c r="A7" s="124"/>
      <c r="D7" s="47" t="s">
        <v>73</v>
      </c>
    </row>
    <row r="8" spans="1:8" x14ac:dyDescent="0.3">
      <c r="A8" s="43" t="s">
        <v>66</v>
      </c>
      <c r="C8" s="43" t="s">
        <v>61</v>
      </c>
      <c r="D8" s="43" t="s">
        <v>63</v>
      </c>
      <c r="E8" s="43" t="s">
        <v>74</v>
      </c>
    </row>
    <row r="9" spans="1:8" x14ac:dyDescent="0.3">
      <c r="A9" s="44" t="str">
        <f>'ORÇAMENTO RESUMIDO'!A11:B11</f>
        <v>PREFEITURA MUNICIPAL DE OURÉM</v>
      </c>
      <c r="B9" s="45"/>
      <c r="C9" s="44" t="str">
        <f>'ORÇAMENTO RESUMIDO'!C11</f>
        <v>05.149.133/0001-48</v>
      </c>
      <c r="D9" s="156">
        <f>'ENCARGOS SOCIAIS'!C57</f>
        <v>1.1158392000000001</v>
      </c>
      <c r="E9" s="157">
        <f>'ENCARGOS SOCIAIS'!D57</f>
        <v>0.66339640000000011</v>
      </c>
    </row>
    <row r="10" spans="1:8" ht="14.25" customHeight="1" x14ac:dyDescent="0.3">
      <c r="A10" s="124"/>
      <c r="C10" s="47" t="s">
        <v>7</v>
      </c>
      <c r="D10" s="47" t="s">
        <v>7</v>
      </c>
      <c r="G10" s="158"/>
    </row>
    <row r="11" spans="1:8" x14ac:dyDescent="0.3">
      <c r="A11" s="43" t="s">
        <v>69</v>
      </c>
      <c r="C11" s="43" t="s">
        <v>67</v>
      </c>
      <c r="D11" s="43" t="s">
        <v>75</v>
      </c>
      <c r="F11" s="43" t="s">
        <v>70</v>
      </c>
    </row>
    <row r="12" spans="1:8" ht="29.25" customHeight="1" x14ac:dyDescent="0.3">
      <c r="A12" s="181" t="str">
        <f>'ORÇAMENTO RESUMIDO'!A14:C14</f>
        <v>RECONSTRUÇÃO DA PRAÇA PURAQUEQUARINHA NO MUNICÍPIO DE OURÉM/PA</v>
      </c>
      <c r="B12" s="182"/>
      <c r="C12" s="156">
        <v>0.22470000000000001</v>
      </c>
      <c r="D12" s="183" t="s">
        <v>134</v>
      </c>
      <c r="E12" s="184"/>
      <c r="F12" s="159">
        <f>ANALÍTICO!H14</f>
        <v>340934.37</v>
      </c>
      <c r="G12" s="160"/>
    </row>
    <row r="13" spans="1:8" ht="31.5" customHeight="1" x14ac:dyDescent="0.3">
      <c r="A13" s="125" t="s">
        <v>76</v>
      </c>
      <c r="B13" s="126"/>
      <c r="C13" s="126"/>
      <c r="D13" s="126"/>
      <c r="E13" s="126"/>
      <c r="F13" s="126"/>
      <c r="G13" s="127"/>
      <c r="H13" s="128"/>
    </row>
    <row r="14" spans="1:8" ht="13.5" customHeight="1" x14ac:dyDescent="0.3">
      <c r="A14" s="176" t="s">
        <v>77</v>
      </c>
      <c r="B14" s="176" t="s">
        <v>78</v>
      </c>
      <c r="C14" s="176" t="s">
        <v>79</v>
      </c>
      <c r="D14" s="179" t="s">
        <v>8</v>
      </c>
      <c r="E14" s="180"/>
      <c r="F14" s="180"/>
      <c r="G14" s="180"/>
      <c r="H14" s="17" t="s">
        <v>80</v>
      </c>
    </row>
    <row r="15" spans="1:8" ht="13.5" customHeight="1" x14ac:dyDescent="0.3">
      <c r="A15" s="177"/>
      <c r="B15" s="177"/>
      <c r="C15" s="177"/>
      <c r="D15" s="185" t="s">
        <v>323</v>
      </c>
      <c r="E15" s="185"/>
      <c r="F15" s="185" t="s">
        <v>324</v>
      </c>
      <c r="G15" s="185"/>
      <c r="H15" s="100"/>
    </row>
    <row r="16" spans="1:8" ht="13.5" customHeight="1" x14ac:dyDescent="0.3">
      <c r="A16" s="178"/>
      <c r="B16" s="178"/>
      <c r="C16" s="178"/>
      <c r="D16" s="17" t="s">
        <v>325</v>
      </c>
      <c r="E16" s="17" t="s">
        <v>196</v>
      </c>
      <c r="F16" s="17" t="s">
        <v>326</v>
      </c>
      <c r="G16" s="17" t="s">
        <v>197</v>
      </c>
      <c r="H16" s="100"/>
    </row>
    <row r="17" spans="1:10" ht="12" hidden="1" customHeight="1" x14ac:dyDescent="0.3">
      <c r="A17" s="171" t="s">
        <v>81</v>
      </c>
      <c r="B17" s="173"/>
      <c r="C17" s="21"/>
      <c r="D17" s="99"/>
      <c r="E17" s="99"/>
      <c r="F17" s="99"/>
      <c r="G17" s="99"/>
      <c r="H17" s="21"/>
    </row>
    <row r="18" spans="1:10" ht="5.0999999999999996" hidden="1" customHeight="1" x14ac:dyDescent="0.3">
      <c r="A18" s="172"/>
      <c r="B18" s="174"/>
      <c r="C18" s="22"/>
      <c r="D18" s="19"/>
      <c r="E18" s="19"/>
      <c r="F18" s="19"/>
      <c r="G18" s="19"/>
      <c r="H18" s="22"/>
    </row>
    <row r="19" spans="1:10" ht="12" hidden="1" customHeight="1" x14ac:dyDescent="0.3">
      <c r="A19" s="172"/>
      <c r="B19" s="175"/>
      <c r="C19" s="23"/>
      <c r="D19" s="20" t="str">
        <f t="shared" ref="D19:G19" si="0">IF(D17="","",ROUND(D17*C19,4))</f>
        <v/>
      </c>
      <c r="E19" s="20" t="str">
        <f t="shared" si="0"/>
        <v/>
      </c>
      <c r="F19" s="20" t="str">
        <f t="shared" si="0"/>
        <v/>
      </c>
      <c r="G19" s="20" t="str">
        <f t="shared" si="0"/>
        <v/>
      </c>
      <c r="H19" s="23"/>
    </row>
    <row r="20" spans="1:10" ht="12" customHeight="1" x14ac:dyDescent="0.3">
      <c r="A20" s="186">
        <v>1</v>
      </c>
      <c r="B20" s="188" t="str">
        <f>VLOOKUP(A20,ANALÍTICO!$A$18:$I$93,4,0)</f>
        <v>ADMINISTRAÇÃO LOCAL</v>
      </c>
      <c r="C20" s="168">
        <f>VLOOKUP(A20,ANALÍTICO!$A$18:$I$93,9,0)</f>
        <v>13815.44</v>
      </c>
      <c r="D20" s="99">
        <v>0.25</v>
      </c>
      <c r="E20" s="99">
        <v>0.25</v>
      </c>
      <c r="F20" s="99">
        <v>0.25</v>
      </c>
      <c r="G20" s="99">
        <v>0.25</v>
      </c>
      <c r="H20" s="21">
        <f>SUM(D20:G20)</f>
        <v>1</v>
      </c>
    </row>
    <row r="21" spans="1:10" ht="5.0999999999999996" customHeight="1" x14ac:dyDescent="0.3">
      <c r="A21" s="187"/>
      <c r="B21" s="189"/>
      <c r="C21" s="169"/>
      <c r="D21" s="113">
        <f t="shared" ref="D21:G21" si="1">D20</f>
        <v>0.25</v>
      </c>
      <c r="E21" s="113">
        <f t="shared" si="1"/>
        <v>0.25</v>
      </c>
      <c r="F21" s="113">
        <f t="shared" si="1"/>
        <v>0.25</v>
      </c>
      <c r="G21" s="113">
        <f t="shared" si="1"/>
        <v>0.25</v>
      </c>
      <c r="H21" s="22"/>
    </row>
    <row r="22" spans="1:10" ht="12" customHeight="1" x14ac:dyDescent="0.3">
      <c r="A22" s="187"/>
      <c r="B22" s="190"/>
      <c r="C22" s="170"/>
      <c r="D22" s="20">
        <f>IF(D20="","",D20*$C$20)</f>
        <v>3453.86</v>
      </c>
      <c r="E22" s="20">
        <f>IF(E20="","",E20*$C$20)</f>
        <v>3453.86</v>
      </c>
      <c r="F22" s="20">
        <f>IF(F20="","",F20*$C$20)</f>
        <v>3453.86</v>
      </c>
      <c r="G22" s="20">
        <f>IF(G20="","",G20*$C$20)</f>
        <v>3453.86</v>
      </c>
      <c r="H22" s="23">
        <f>SUM(D22:G22)</f>
        <v>13815.44</v>
      </c>
      <c r="J22" s="13" t="b">
        <f>H22=C20</f>
        <v>1</v>
      </c>
    </row>
    <row r="23" spans="1:10" ht="12" hidden="1" customHeight="1" x14ac:dyDescent="0.3">
      <c r="A23" s="186"/>
      <c r="B23" s="188" t="e">
        <f>VLOOKUP(A23,ANALÍTICO!$A$18:$I$93,4,0)</f>
        <v>#N/A</v>
      </c>
      <c r="C23" s="168" t="e">
        <f>VLOOKUP(A23,ANALÍTICO!$A$18:$I$93,9,0)</f>
        <v>#N/A</v>
      </c>
      <c r="D23" s="99"/>
      <c r="E23" s="99"/>
      <c r="F23" s="99"/>
      <c r="G23" s="99"/>
      <c r="H23" s="21">
        <f>SUM(D23:G23)</f>
        <v>0</v>
      </c>
    </row>
    <row r="24" spans="1:10" ht="5.0999999999999996" hidden="1" customHeight="1" x14ac:dyDescent="0.3">
      <c r="A24" s="187"/>
      <c r="B24" s="189"/>
      <c r="C24" s="169"/>
      <c r="D24" s="19"/>
      <c r="E24" s="19"/>
      <c r="F24" s="19"/>
      <c r="G24" s="19"/>
      <c r="H24" s="22"/>
    </row>
    <row r="25" spans="1:10" ht="12" hidden="1" customHeight="1" x14ac:dyDescent="0.3">
      <c r="A25" s="187"/>
      <c r="B25" s="190"/>
      <c r="C25" s="170"/>
      <c r="D25" s="20" t="str">
        <f t="shared" ref="D25:G25" si="2">IF(D23="","",D23*C23)</f>
        <v/>
      </c>
      <c r="E25" s="20" t="str">
        <f t="shared" si="2"/>
        <v/>
      </c>
      <c r="F25" s="20" t="str">
        <f t="shared" si="2"/>
        <v/>
      </c>
      <c r="G25" s="20" t="str">
        <f t="shared" si="2"/>
        <v/>
      </c>
      <c r="H25" s="23">
        <f>SUM(D25:G25)</f>
        <v>0</v>
      </c>
      <c r="J25" s="13" t="e">
        <f>H25=C23</f>
        <v>#N/A</v>
      </c>
    </row>
    <row r="26" spans="1:10" ht="12" customHeight="1" x14ac:dyDescent="0.3">
      <c r="A26" s="186">
        <v>2</v>
      </c>
      <c r="B26" s="188" t="str">
        <f>VLOOKUP(A26,ANALÍTICO!$A$18:$I$93,4,0)</f>
        <v>SERVIÇOS PRELIMINARES</v>
      </c>
      <c r="C26" s="168">
        <f>VLOOKUP(A26,ANALÍTICO!$A$18:$I$93,9,0)</f>
        <v>17827.57</v>
      </c>
      <c r="D26" s="99">
        <v>1</v>
      </c>
      <c r="E26" s="99"/>
      <c r="F26" s="99"/>
      <c r="G26" s="99"/>
      <c r="H26" s="21">
        <f>SUM(D26:G26)</f>
        <v>1</v>
      </c>
    </row>
    <row r="27" spans="1:10" ht="5.0999999999999996" customHeight="1" x14ac:dyDescent="0.3">
      <c r="A27" s="187"/>
      <c r="B27" s="189"/>
      <c r="C27" s="169"/>
      <c r="D27" s="113">
        <f t="shared" ref="D27:G27" si="3">D26</f>
        <v>1</v>
      </c>
      <c r="E27" s="113">
        <f t="shared" si="3"/>
        <v>0</v>
      </c>
      <c r="F27" s="113">
        <f t="shared" si="3"/>
        <v>0</v>
      </c>
      <c r="G27" s="113">
        <f t="shared" si="3"/>
        <v>0</v>
      </c>
      <c r="H27" s="22"/>
    </row>
    <row r="28" spans="1:10" ht="12" customHeight="1" x14ac:dyDescent="0.3">
      <c r="A28" s="187"/>
      <c r="B28" s="190"/>
      <c r="C28" s="170"/>
      <c r="D28" s="20">
        <f>IF(D26="","",D26*$C$26)</f>
        <v>17827.57</v>
      </c>
      <c r="E28" s="20" t="str">
        <f>IF(E26="","",E26*$C$26)</f>
        <v/>
      </c>
      <c r="F28" s="20" t="str">
        <f>IF(F26="","",F26*$C$26)</f>
        <v/>
      </c>
      <c r="G28" s="20" t="str">
        <f>IF(G26="","",G26*$C$26)</f>
        <v/>
      </c>
      <c r="H28" s="23">
        <f>SUM(D28:G28)</f>
        <v>17827.57</v>
      </c>
      <c r="J28" s="13" t="b">
        <f>H28=C26</f>
        <v>1</v>
      </c>
    </row>
    <row r="29" spans="1:10" ht="12" hidden="1" customHeight="1" x14ac:dyDescent="0.3">
      <c r="A29" s="186"/>
      <c r="B29" s="188" t="e">
        <f>VLOOKUP(A29,ANALÍTICO!$A$18:$I$93,4,0)</f>
        <v>#N/A</v>
      </c>
      <c r="C29" s="168" t="e">
        <f>VLOOKUP(A29,ANALÍTICO!$A$18:$I$93,9,0)</f>
        <v>#N/A</v>
      </c>
      <c r="D29" s="99"/>
      <c r="E29" s="99"/>
      <c r="F29" s="99"/>
      <c r="G29" s="99"/>
      <c r="H29" s="21">
        <f>SUM(D29:G29)</f>
        <v>0</v>
      </c>
    </row>
    <row r="30" spans="1:10" ht="5.0999999999999996" hidden="1" customHeight="1" x14ac:dyDescent="0.3">
      <c r="A30" s="187"/>
      <c r="B30" s="189"/>
      <c r="C30" s="169"/>
      <c r="D30" s="19"/>
      <c r="E30" s="19"/>
      <c r="F30" s="19"/>
      <c r="G30" s="19"/>
      <c r="H30" s="22"/>
    </row>
    <row r="31" spans="1:10" ht="12" hidden="1" customHeight="1" x14ac:dyDescent="0.3">
      <c r="A31" s="187"/>
      <c r="B31" s="190"/>
      <c r="C31" s="170"/>
      <c r="D31" s="20" t="str">
        <f t="shared" ref="D31:G31" si="4">IF(D29="","",D29*C29)</f>
        <v/>
      </c>
      <c r="E31" s="20" t="str">
        <f t="shared" si="4"/>
        <v/>
      </c>
      <c r="F31" s="20" t="str">
        <f t="shared" si="4"/>
        <v/>
      </c>
      <c r="G31" s="20" t="str">
        <f t="shared" si="4"/>
        <v/>
      </c>
      <c r="H31" s="23">
        <f>SUM(D31:G31)</f>
        <v>0</v>
      </c>
      <c r="J31" s="13" t="e">
        <f>H31=C29</f>
        <v>#N/A</v>
      </c>
    </row>
    <row r="32" spans="1:10" ht="12" customHeight="1" x14ac:dyDescent="0.3">
      <c r="A32" s="186">
        <v>3</v>
      </c>
      <c r="B32" s="188" t="str">
        <f>VLOOKUP(A32,ANALÍTICO!$A$18:$I$93,4,0)</f>
        <v>DEMOLIÇÕES E RETIRADAS</v>
      </c>
      <c r="C32" s="168">
        <f>VLOOKUP(A32,ANALÍTICO!$A$18:$I$93,9,0)</f>
        <v>5776.5300000000007</v>
      </c>
      <c r="D32" s="99">
        <v>1</v>
      </c>
      <c r="E32" s="99"/>
      <c r="F32" s="99"/>
      <c r="G32" s="99"/>
      <c r="H32" s="21">
        <f>SUM(D32:G32)</f>
        <v>1</v>
      </c>
    </row>
    <row r="33" spans="1:10" ht="5.0999999999999996" customHeight="1" x14ac:dyDescent="0.3">
      <c r="A33" s="187"/>
      <c r="B33" s="189"/>
      <c r="C33" s="169"/>
      <c r="D33" s="113">
        <f t="shared" ref="D33:G33" si="5">D32</f>
        <v>1</v>
      </c>
      <c r="E33" s="113">
        <f t="shared" si="5"/>
        <v>0</v>
      </c>
      <c r="F33" s="113">
        <f t="shared" si="5"/>
        <v>0</v>
      </c>
      <c r="G33" s="113">
        <f t="shared" si="5"/>
        <v>0</v>
      </c>
      <c r="H33" s="22"/>
    </row>
    <row r="34" spans="1:10" ht="12" customHeight="1" x14ac:dyDescent="0.3">
      <c r="A34" s="187"/>
      <c r="B34" s="190"/>
      <c r="C34" s="170"/>
      <c r="D34" s="20">
        <f>IF(D32="","",D32*$C$32)</f>
        <v>5776.5300000000007</v>
      </c>
      <c r="E34" s="20" t="str">
        <f>IF(E32="","",E32*$C$32)</f>
        <v/>
      </c>
      <c r="F34" s="20" t="str">
        <f>IF(F32="","",F32*$C$32)</f>
        <v/>
      </c>
      <c r="G34" s="20" t="str">
        <f>IF(G32="","",G32*$C$32)</f>
        <v/>
      </c>
      <c r="H34" s="23">
        <f>SUM(D34:G34)</f>
        <v>5776.5300000000007</v>
      </c>
      <c r="J34" s="13" t="b">
        <f>H34=C32</f>
        <v>1</v>
      </c>
    </row>
    <row r="35" spans="1:10" ht="12" hidden="1" customHeight="1" x14ac:dyDescent="0.3">
      <c r="A35" s="186"/>
      <c r="B35" s="188" t="e">
        <f>VLOOKUP(A35,ANALÍTICO!$A$18:$I$93,4,0)</f>
        <v>#N/A</v>
      </c>
      <c r="C35" s="168" t="e">
        <f>VLOOKUP(A35,ANALÍTICO!$A$18:$I$93,9,0)</f>
        <v>#N/A</v>
      </c>
      <c r="D35" s="99"/>
      <c r="E35" s="99"/>
      <c r="F35" s="99"/>
      <c r="G35" s="99"/>
      <c r="H35" s="21">
        <f>SUM(D35:G35)</f>
        <v>0</v>
      </c>
    </row>
    <row r="36" spans="1:10" ht="5.0999999999999996" hidden="1" customHeight="1" x14ac:dyDescent="0.3">
      <c r="A36" s="187"/>
      <c r="B36" s="189"/>
      <c r="C36" s="169"/>
      <c r="D36" s="19"/>
      <c r="E36" s="19"/>
      <c r="F36" s="19"/>
      <c r="G36" s="19"/>
      <c r="H36" s="22"/>
    </row>
    <row r="37" spans="1:10" ht="12" hidden="1" customHeight="1" x14ac:dyDescent="0.3">
      <c r="A37" s="187"/>
      <c r="B37" s="190"/>
      <c r="C37" s="170"/>
      <c r="D37" s="20" t="str">
        <f t="shared" ref="D37:G37" si="6">IF(D35="","",D35*C35)</f>
        <v/>
      </c>
      <c r="E37" s="20" t="str">
        <f t="shared" si="6"/>
        <v/>
      </c>
      <c r="F37" s="20" t="str">
        <f t="shared" si="6"/>
        <v/>
      </c>
      <c r="G37" s="20" t="str">
        <f t="shared" si="6"/>
        <v/>
      </c>
      <c r="H37" s="23">
        <f>SUM(D37:G37)</f>
        <v>0</v>
      </c>
      <c r="J37" s="13" t="e">
        <f>H37=C35</f>
        <v>#N/A</v>
      </c>
    </row>
    <row r="38" spans="1:10" ht="12" hidden="1" customHeight="1" x14ac:dyDescent="0.3">
      <c r="A38" s="186"/>
      <c r="B38" s="188" t="e">
        <f>VLOOKUP(A38,ANALÍTICO!$A$18:$I$93,4,0)</f>
        <v>#N/A</v>
      </c>
      <c r="C38" s="168" t="e">
        <f>VLOOKUP(A38,ANALÍTICO!$A$18:$I$93,9,0)</f>
        <v>#N/A</v>
      </c>
      <c r="D38" s="99"/>
      <c r="E38" s="99"/>
      <c r="F38" s="99"/>
      <c r="G38" s="99"/>
      <c r="H38" s="21">
        <f>SUM(D38:G38)</f>
        <v>0</v>
      </c>
    </row>
    <row r="39" spans="1:10" ht="5.0999999999999996" hidden="1" customHeight="1" x14ac:dyDescent="0.3">
      <c r="A39" s="187"/>
      <c r="B39" s="189"/>
      <c r="C39" s="169"/>
      <c r="D39" s="19"/>
      <c r="E39" s="19"/>
      <c r="F39" s="19"/>
      <c r="G39" s="19"/>
      <c r="H39" s="22"/>
    </row>
    <row r="40" spans="1:10" ht="12" hidden="1" customHeight="1" x14ac:dyDescent="0.3">
      <c r="A40" s="187"/>
      <c r="B40" s="190"/>
      <c r="C40" s="170"/>
      <c r="D40" s="20" t="str">
        <f t="shared" ref="D40:G40" si="7">IF(D38="","",D38*C38)</f>
        <v/>
      </c>
      <c r="E40" s="20" t="str">
        <f t="shared" si="7"/>
        <v/>
      </c>
      <c r="F40" s="20" t="str">
        <f t="shared" si="7"/>
        <v/>
      </c>
      <c r="G40" s="20" t="str">
        <f t="shared" si="7"/>
        <v/>
      </c>
      <c r="H40" s="23">
        <f>SUM(D40:G40)</f>
        <v>0</v>
      </c>
      <c r="J40" s="13" t="e">
        <f>H40=C38</f>
        <v>#N/A</v>
      </c>
    </row>
    <row r="41" spans="1:10" ht="12" hidden="1" customHeight="1" x14ac:dyDescent="0.3">
      <c r="A41" s="186"/>
      <c r="B41" s="188" t="e">
        <f>VLOOKUP(A41,ANALÍTICO!$A$18:$I$93,4,0)</f>
        <v>#N/A</v>
      </c>
      <c r="C41" s="168" t="e">
        <f>VLOOKUP(A41,ANALÍTICO!$A$18:$I$93,9,0)</f>
        <v>#N/A</v>
      </c>
      <c r="D41" s="99"/>
      <c r="E41" s="99"/>
      <c r="F41" s="99"/>
      <c r="G41" s="99"/>
      <c r="H41" s="21">
        <f>SUM(D41:G41)</f>
        <v>0</v>
      </c>
    </row>
    <row r="42" spans="1:10" ht="5.0999999999999996" hidden="1" customHeight="1" x14ac:dyDescent="0.3">
      <c r="A42" s="187"/>
      <c r="B42" s="189"/>
      <c r="C42" s="169"/>
      <c r="D42" s="19"/>
      <c r="E42" s="19"/>
      <c r="F42" s="19"/>
      <c r="G42" s="19"/>
      <c r="H42" s="22"/>
    </row>
    <row r="43" spans="1:10" ht="12" hidden="1" customHeight="1" x14ac:dyDescent="0.3">
      <c r="A43" s="187"/>
      <c r="B43" s="190"/>
      <c r="C43" s="170"/>
      <c r="D43" s="20" t="str">
        <f t="shared" ref="D43:G43" si="8">IF(D41="","",D41*C41)</f>
        <v/>
      </c>
      <c r="E43" s="20" t="str">
        <f t="shared" si="8"/>
        <v/>
      </c>
      <c r="F43" s="20" t="str">
        <f t="shared" si="8"/>
        <v/>
      </c>
      <c r="G43" s="20" t="str">
        <f t="shared" si="8"/>
        <v/>
      </c>
      <c r="H43" s="23">
        <f>SUM(D43:G43)</f>
        <v>0</v>
      </c>
      <c r="J43" s="13" t="e">
        <f>H43=C41</f>
        <v>#N/A</v>
      </c>
    </row>
    <row r="44" spans="1:10" ht="12" customHeight="1" x14ac:dyDescent="0.3">
      <c r="A44" s="186">
        <v>4</v>
      </c>
      <c r="B44" s="188" t="str">
        <f>VLOOKUP(A44,ANALÍTICO!$A$18:$I$93,4,0)</f>
        <v xml:space="preserve">PAVIMENTAÇÃO </v>
      </c>
      <c r="C44" s="168">
        <f>VLOOKUP(A44,ANALÍTICO!$A$18:$I$93,9,0)</f>
        <v>109208.26</v>
      </c>
      <c r="D44" s="99"/>
      <c r="E44" s="99">
        <v>0.5</v>
      </c>
      <c r="F44" s="99">
        <v>0.5</v>
      </c>
      <c r="G44" s="99"/>
      <c r="H44" s="21">
        <f>SUM(D44:G44)</f>
        <v>1</v>
      </c>
    </row>
    <row r="45" spans="1:10" ht="5.0999999999999996" customHeight="1" x14ac:dyDescent="0.3">
      <c r="A45" s="187"/>
      <c r="B45" s="189"/>
      <c r="C45" s="169"/>
      <c r="D45" s="113">
        <f t="shared" ref="D45:G45" si="9">D44</f>
        <v>0</v>
      </c>
      <c r="E45" s="113">
        <f t="shared" si="9"/>
        <v>0.5</v>
      </c>
      <c r="F45" s="113">
        <f t="shared" si="9"/>
        <v>0.5</v>
      </c>
      <c r="G45" s="113">
        <f t="shared" si="9"/>
        <v>0</v>
      </c>
      <c r="H45" s="22"/>
    </row>
    <row r="46" spans="1:10" ht="12" customHeight="1" x14ac:dyDescent="0.3">
      <c r="A46" s="187"/>
      <c r="B46" s="190"/>
      <c r="C46" s="170"/>
      <c r="D46" s="20" t="str">
        <f>IF(D44="","",D44*$C$44)</f>
        <v/>
      </c>
      <c r="E46" s="20">
        <f>IF(E44="","",E44*$C$44)</f>
        <v>54604.13</v>
      </c>
      <c r="F46" s="20">
        <f>IF(F44="","",F44*$C$44)</f>
        <v>54604.13</v>
      </c>
      <c r="G46" s="20" t="str">
        <f>IF(G44="","",G44*$C$44)</f>
        <v/>
      </c>
      <c r="H46" s="23">
        <f>SUM(D46:G46)</f>
        <v>109208.26</v>
      </c>
      <c r="J46" s="13" t="b">
        <f>H46=C44</f>
        <v>1</v>
      </c>
    </row>
    <row r="47" spans="1:10" ht="12" hidden="1" customHeight="1" x14ac:dyDescent="0.3">
      <c r="A47" s="186"/>
      <c r="B47" s="188" t="e">
        <f>VLOOKUP(A47,ANALÍTICO!$A$18:$I$93,4,0)</f>
        <v>#N/A</v>
      </c>
      <c r="C47" s="168" t="e">
        <f>VLOOKUP(A47,ANALÍTICO!$A$18:$I$93,9,0)</f>
        <v>#N/A</v>
      </c>
      <c r="D47" s="99"/>
      <c r="E47" s="99"/>
      <c r="F47" s="99"/>
      <c r="G47" s="99"/>
      <c r="H47" s="21">
        <f>SUM(D47:G47)</f>
        <v>0</v>
      </c>
    </row>
    <row r="48" spans="1:10" ht="5.0999999999999996" hidden="1" customHeight="1" x14ac:dyDescent="0.3">
      <c r="A48" s="187"/>
      <c r="B48" s="189"/>
      <c r="C48" s="169"/>
      <c r="D48" s="19"/>
      <c r="E48" s="19"/>
      <c r="F48" s="19"/>
      <c r="G48" s="19"/>
      <c r="H48" s="22"/>
    </row>
    <row r="49" spans="1:10" ht="12" hidden="1" customHeight="1" x14ac:dyDescent="0.3">
      <c r="A49" s="187"/>
      <c r="B49" s="190"/>
      <c r="C49" s="170"/>
      <c r="D49" s="20" t="str">
        <f t="shared" ref="D49:G49" si="10">IF(D47="","",D47*C47)</f>
        <v/>
      </c>
      <c r="E49" s="20" t="str">
        <f t="shared" si="10"/>
        <v/>
      </c>
      <c r="F49" s="20" t="str">
        <f t="shared" si="10"/>
        <v/>
      </c>
      <c r="G49" s="20" t="str">
        <f t="shared" si="10"/>
        <v/>
      </c>
      <c r="H49" s="23">
        <f>SUM(D49:G49)</f>
        <v>0</v>
      </c>
      <c r="J49" s="13" t="e">
        <f>H49=C47</f>
        <v>#N/A</v>
      </c>
    </row>
    <row r="50" spans="1:10" ht="12" hidden="1" customHeight="1" x14ac:dyDescent="0.3">
      <c r="A50" s="186"/>
      <c r="B50" s="188" t="e">
        <f>VLOOKUP(A50,ANALÍTICO!$A$18:$I$93,4,0)</f>
        <v>#N/A</v>
      </c>
      <c r="C50" s="168" t="e">
        <f>VLOOKUP(A50,ANALÍTICO!$A$18:$I$93,9,0)</f>
        <v>#N/A</v>
      </c>
      <c r="D50" s="99"/>
      <c r="E50" s="99"/>
      <c r="F50" s="99"/>
      <c r="G50" s="99"/>
      <c r="H50" s="21">
        <f>SUM(D50:G50)</f>
        <v>0</v>
      </c>
    </row>
    <row r="51" spans="1:10" ht="5.0999999999999996" hidden="1" customHeight="1" x14ac:dyDescent="0.3">
      <c r="A51" s="187"/>
      <c r="B51" s="189"/>
      <c r="C51" s="169"/>
      <c r="D51" s="19"/>
      <c r="E51" s="19"/>
      <c r="F51" s="19"/>
      <c r="G51" s="19"/>
      <c r="H51" s="22"/>
    </row>
    <row r="52" spans="1:10" ht="12" hidden="1" customHeight="1" x14ac:dyDescent="0.3">
      <c r="A52" s="187"/>
      <c r="B52" s="190"/>
      <c r="C52" s="170"/>
      <c r="D52" s="20" t="str">
        <f t="shared" ref="D52:G52" si="11">IF(D50="","",D50*C50)</f>
        <v/>
      </c>
      <c r="E52" s="20" t="str">
        <f t="shared" si="11"/>
        <v/>
      </c>
      <c r="F52" s="20" t="str">
        <f t="shared" si="11"/>
        <v/>
      </c>
      <c r="G52" s="20" t="str">
        <f t="shared" si="11"/>
        <v/>
      </c>
      <c r="H52" s="23">
        <f>SUM(D52:G52)</f>
        <v>0</v>
      </c>
      <c r="J52" s="13" t="e">
        <f>H52=C50</f>
        <v>#N/A</v>
      </c>
    </row>
    <row r="53" spans="1:10" ht="12" hidden="1" customHeight="1" x14ac:dyDescent="0.3">
      <c r="A53" s="186"/>
      <c r="B53" s="188" t="e">
        <f>VLOOKUP(A53,ANALÍTICO!$A$18:$I$93,4,0)</f>
        <v>#N/A</v>
      </c>
      <c r="C53" s="168" t="e">
        <f>VLOOKUP(A53,ANALÍTICO!$A$18:$I$93,9,0)</f>
        <v>#N/A</v>
      </c>
      <c r="D53" s="99"/>
      <c r="E53" s="99"/>
      <c r="F53" s="99"/>
      <c r="G53" s="99"/>
      <c r="H53" s="21">
        <f>SUM(D53:G53)</f>
        <v>0</v>
      </c>
    </row>
    <row r="54" spans="1:10" ht="5.0999999999999996" hidden="1" customHeight="1" x14ac:dyDescent="0.3">
      <c r="A54" s="187"/>
      <c r="B54" s="189"/>
      <c r="C54" s="169"/>
      <c r="D54" s="19"/>
      <c r="E54" s="19"/>
      <c r="F54" s="19"/>
      <c r="G54" s="19"/>
      <c r="H54" s="22"/>
    </row>
    <row r="55" spans="1:10" ht="12" hidden="1" customHeight="1" x14ac:dyDescent="0.3">
      <c r="A55" s="187"/>
      <c r="B55" s="190"/>
      <c r="C55" s="170"/>
      <c r="D55" s="20" t="str">
        <f t="shared" ref="D55:G55" si="12">IF(D53="","",D53*C53)</f>
        <v/>
      </c>
      <c r="E55" s="20" t="str">
        <f t="shared" si="12"/>
        <v/>
      </c>
      <c r="F55" s="20" t="str">
        <f t="shared" si="12"/>
        <v/>
      </c>
      <c r="G55" s="20" t="str">
        <f t="shared" si="12"/>
        <v/>
      </c>
      <c r="H55" s="23">
        <f>SUM(D55:G55)</f>
        <v>0</v>
      </c>
      <c r="J55" s="13" t="e">
        <f>H55=C53</f>
        <v>#N/A</v>
      </c>
    </row>
    <row r="56" spans="1:10" ht="12" hidden="1" customHeight="1" x14ac:dyDescent="0.3">
      <c r="A56" s="186"/>
      <c r="B56" s="188" t="e">
        <f>VLOOKUP(A56,ANALÍTICO!$A$18:$I$93,4,0)</f>
        <v>#N/A</v>
      </c>
      <c r="C56" s="168" t="e">
        <f>VLOOKUP(A56,ANALÍTICO!$A$18:$I$93,9,0)</f>
        <v>#N/A</v>
      </c>
      <c r="D56" s="99"/>
      <c r="E56" s="99"/>
      <c r="F56" s="99"/>
      <c r="G56" s="99"/>
      <c r="H56" s="21">
        <f>SUM(D56:G56)</f>
        <v>0</v>
      </c>
    </row>
    <row r="57" spans="1:10" ht="5.0999999999999996" hidden="1" customHeight="1" x14ac:dyDescent="0.3">
      <c r="A57" s="187"/>
      <c r="B57" s="189"/>
      <c r="C57" s="169"/>
      <c r="D57" s="19"/>
      <c r="E57" s="19"/>
      <c r="F57" s="19"/>
      <c r="G57" s="19"/>
      <c r="H57" s="22"/>
    </row>
    <row r="58" spans="1:10" ht="12" hidden="1" customHeight="1" x14ac:dyDescent="0.3">
      <c r="A58" s="187"/>
      <c r="B58" s="190"/>
      <c r="C58" s="170"/>
      <c r="D58" s="20" t="str">
        <f t="shared" ref="D58:G58" si="13">IF(D56="","",D56*C56)</f>
        <v/>
      </c>
      <c r="E58" s="20" t="str">
        <f t="shared" si="13"/>
        <v/>
      </c>
      <c r="F58" s="20" t="str">
        <f t="shared" si="13"/>
        <v/>
      </c>
      <c r="G58" s="20" t="str">
        <f t="shared" si="13"/>
        <v/>
      </c>
      <c r="H58" s="23">
        <f>SUM(D58:G58)</f>
        <v>0</v>
      </c>
      <c r="J58" s="13" t="e">
        <f>H58=C56</f>
        <v>#N/A</v>
      </c>
    </row>
    <row r="59" spans="1:10" ht="12" hidden="1" customHeight="1" x14ac:dyDescent="0.3">
      <c r="A59" s="186"/>
      <c r="B59" s="188" t="e">
        <f>VLOOKUP(A59,ANALÍTICO!$A$18:$I$93,4,0)</f>
        <v>#N/A</v>
      </c>
      <c r="C59" s="168" t="e">
        <f>VLOOKUP(A59,ANALÍTICO!$A$18:$I$93,9,0)</f>
        <v>#N/A</v>
      </c>
      <c r="D59" s="99"/>
      <c r="E59" s="99"/>
      <c r="F59" s="99"/>
      <c r="G59" s="99"/>
      <c r="H59" s="21">
        <f>SUM(D59:G59)</f>
        <v>0</v>
      </c>
    </row>
    <row r="60" spans="1:10" ht="5.0999999999999996" hidden="1" customHeight="1" x14ac:dyDescent="0.3">
      <c r="A60" s="187"/>
      <c r="B60" s="189"/>
      <c r="C60" s="169"/>
      <c r="D60" s="19"/>
      <c r="E60" s="19"/>
      <c r="F60" s="19"/>
      <c r="G60" s="19"/>
      <c r="H60" s="22"/>
    </row>
    <row r="61" spans="1:10" ht="12" hidden="1" customHeight="1" x14ac:dyDescent="0.3">
      <c r="A61" s="187"/>
      <c r="B61" s="190"/>
      <c r="C61" s="170"/>
      <c r="D61" s="20" t="str">
        <f t="shared" ref="D61:G61" si="14">IF(D59="","",D59*C59)</f>
        <v/>
      </c>
      <c r="E61" s="20" t="str">
        <f t="shared" si="14"/>
        <v/>
      </c>
      <c r="F61" s="20" t="str">
        <f t="shared" si="14"/>
        <v/>
      </c>
      <c r="G61" s="20" t="str">
        <f t="shared" si="14"/>
        <v/>
      </c>
      <c r="H61" s="23">
        <f>SUM(D61:G61)</f>
        <v>0</v>
      </c>
      <c r="J61" s="13" t="e">
        <f>H61=C59</f>
        <v>#N/A</v>
      </c>
    </row>
    <row r="62" spans="1:10" ht="12" hidden="1" customHeight="1" x14ac:dyDescent="0.3">
      <c r="A62" s="186"/>
      <c r="B62" s="188" t="e">
        <f>VLOOKUP(A62,ANALÍTICO!$A$18:$I$93,4,0)</f>
        <v>#N/A</v>
      </c>
      <c r="C62" s="168" t="e">
        <f>VLOOKUP(A62,ANALÍTICO!$A$18:$I$93,9,0)</f>
        <v>#N/A</v>
      </c>
      <c r="D62" s="99"/>
      <c r="E62" s="99"/>
      <c r="F62" s="99"/>
      <c r="G62" s="99"/>
      <c r="H62" s="21">
        <f>SUM(D62:G62)</f>
        <v>0</v>
      </c>
    </row>
    <row r="63" spans="1:10" ht="5.0999999999999996" hidden="1" customHeight="1" x14ac:dyDescent="0.3">
      <c r="A63" s="187"/>
      <c r="B63" s="189"/>
      <c r="C63" s="169"/>
      <c r="D63" s="19"/>
      <c r="E63" s="19"/>
      <c r="F63" s="19"/>
      <c r="G63" s="19"/>
      <c r="H63" s="22"/>
    </row>
    <row r="64" spans="1:10" ht="12" hidden="1" customHeight="1" x14ac:dyDescent="0.3">
      <c r="A64" s="187"/>
      <c r="B64" s="190"/>
      <c r="C64" s="170"/>
      <c r="D64" s="20" t="str">
        <f t="shared" ref="D64:G64" si="15">IF(D62="","",D62*C62)</f>
        <v/>
      </c>
      <c r="E64" s="20" t="str">
        <f t="shared" si="15"/>
        <v/>
      </c>
      <c r="F64" s="20" t="str">
        <f t="shared" si="15"/>
        <v/>
      </c>
      <c r="G64" s="20" t="str">
        <f t="shared" si="15"/>
        <v/>
      </c>
      <c r="H64" s="23">
        <f>SUM(D64:G64)</f>
        <v>0</v>
      </c>
      <c r="J64" s="13" t="e">
        <f>H64=C62</f>
        <v>#N/A</v>
      </c>
    </row>
    <row r="65" spans="1:10" ht="12" customHeight="1" x14ac:dyDescent="0.3">
      <c r="A65" s="186">
        <v>5</v>
      </c>
      <c r="B65" s="188" t="str">
        <f>VLOOKUP(A65,ANALÍTICO!$A$18:$I$93,4,0)</f>
        <v>URBANIZAÇÃO</v>
      </c>
      <c r="C65" s="168">
        <f>VLOOKUP(A65,ANALÍTICO!$A$18:$I$93,9,0)</f>
        <v>104601.81999999999</v>
      </c>
      <c r="D65" s="99"/>
      <c r="E65" s="99">
        <v>0.5</v>
      </c>
      <c r="F65" s="99">
        <v>0.25</v>
      </c>
      <c r="G65" s="99">
        <v>0.25</v>
      </c>
      <c r="H65" s="21">
        <f>SUM(D65:G65)</f>
        <v>1</v>
      </c>
    </row>
    <row r="66" spans="1:10" ht="5.0999999999999996" customHeight="1" x14ac:dyDescent="0.3">
      <c r="A66" s="187"/>
      <c r="B66" s="189"/>
      <c r="C66" s="169"/>
      <c r="D66" s="113">
        <f t="shared" ref="D66:G66" si="16">D65</f>
        <v>0</v>
      </c>
      <c r="E66" s="113">
        <f t="shared" si="16"/>
        <v>0.5</v>
      </c>
      <c r="F66" s="113">
        <f t="shared" si="16"/>
        <v>0.25</v>
      </c>
      <c r="G66" s="113">
        <f t="shared" si="16"/>
        <v>0.25</v>
      </c>
      <c r="H66" s="22"/>
    </row>
    <row r="67" spans="1:10" ht="12" customHeight="1" x14ac:dyDescent="0.3">
      <c r="A67" s="187"/>
      <c r="B67" s="190"/>
      <c r="C67" s="170"/>
      <c r="D67" s="20" t="str">
        <f>IF(D65="","",D65*$C$65)</f>
        <v/>
      </c>
      <c r="E67" s="20">
        <f>IF(E65="","",E65*$C$65)</f>
        <v>52300.909999999996</v>
      </c>
      <c r="F67" s="20">
        <f>IF(F65="","",F65*$C$65)</f>
        <v>26150.454999999998</v>
      </c>
      <c r="G67" s="20">
        <f>IF(G65="","",G65*$C$65)</f>
        <v>26150.454999999998</v>
      </c>
      <c r="H67" s="23">
        <f>SUM(D67:G67)</f>
        <v>104601.81999999999</v>
      </c>
      <c r="J67" s="13" t="b">
        <f>H67=C65</f>
        <v>1</v>
      </c>
    </row>
    <row r="68" spans="1:10" ht="12" customHeight="1" x14ac:dyDescent="0.3">
      <c r="A68" s="186">
        <v>6</v>
      </c>
      <c r="B68" s="188" t="str">
        <f>VLOOKUP(A68,ANALÍTICO!$A$18:$I$93,4,0)</f>
        <v>INSTALAÇÕES ELÉTRICAS</v>
      </c>
      <c r="C68" s="168">
        <f>VLOOKUP(A68,ANALÍTICO!$A$18:$I$93,9,0)</f>
        <v>77218.359999999986</v>
      </c>
      <c r="D68" s="99"/>
      <c r="E68" s="99"/>
      <c r="F68" s="99">
        <v>0.5</v>
      </c>
      <c r="G68" s="99">
        <v>0.5</v>
      </c>
      <c r="H68" s="21">
        <f>SUM(D68:G68)</f>
        <v>1</v>
      </c>
    </row>
    <row r="69" spans="1:10" ht="5.0999999999999996" customHeight="1" x14ac:dyDescent="0.3">
      <c r="A69" s="187"/>
      <c r="B69" s="189"/>
      <c r="C69" s="169"/>
      <c r="D69" s="113">
        <f t="shared" ref="D69:G69" si="17">D68</f>
        <v>0</v>
      </c>
      <c r="E69" s="113">
        <f t="shared" si="17"/>
        <v>0</v>
      </c>
      <c r="F69" s="113">
        <f t="shared" si="17"/>
        <v>0.5</v>
      </c>
      <c r="G69" s="113">
        <f t="shared" si="17"/>
        <v>0.5</v>
      </c>
      <c r="H69" s="22"/>
    </row>
    <row r="70" spans="1:10" ht="12" customHeight="1" x14ac:dyDescent="0.3">
      <c r="A70" s="187"/>
      <c r="B70" s="190"/>
      <c r="C70" s="170"/>
      <c r="D70" s="20" t="str">
        <f>IF(D68="","",D68*$C$68)</f>
        <v/>
      </c>
      <c r="E70" s="20" t="str">
        <f>IF(E68="","",E68*$C$68)</f>
        <v/>
      </c>
      <c r="F70" s="20">
        <f>IF(F68="","",F68*$C$68)</f>
        <v>38609.179999999993</v>
      </c>
      <c r="G70" s="20">
        <f>IF(G68="","",G68*$C$68)</f>
        <v>38609.179999999993</v>
      </c>
      <c r="H70" s="23">
        <f>SUM(D70:G70)</f>
        <v>77218.359999999986</v>
      </c>
      <c r="J70" s="13" t="b">
        <f>H70=C68</f>
        <v>1</v>
      </c>
    </row>
    <row r="71" spans="1:10" ht="12" customHeight="1" x14ac:dyDescent="0.3">
      <c r="A71" s="186">
        <v>7</v>
      </c>
      <c r="B71" s="188" t="str">
        <f>VLOOKUP(A71,ANALÍTICO!$A$18:$I$93,4,0)</f>
        <v>SERVIÇOS FINAIS</v>
      </c>
      <c r="C71" s="168">
        <f>VLOOKUP(A71,ANALÍTICO!$A$18:$I$93,9,0)</f>
        <v>12486.39</v>
      </c>
      <c r="D71" s="99"/>
      <c r="E71" s="99"/>
      <c r="F71" s="99"/>
      <c r="G71" s="99">
        <v>1</v>
      </c>
      <c r="H71" s="21">
        <f>SUM(D71:G71)</f>
        <v>1</v>
      </c>
    </row>
    <row r="72" spans="1:10" ht="5.0999999999999996" customHeight="1" x14ac:dyDescent="0.3">
      <c r="A72" s="187"/>
      <c r="B72" s="189"/>
      <c r="C72" s="169"/>
      <c r="D72" s="113">
        <f t="shared" ref="D72:G72" si="18">D71</f>
        <v>0</v>
      </c>
      <c r="E72" s="113">
        <f t="shared" si="18"/>
        <v>0</v>
      </c>
      <c r="F72" s="113">
        <f t="shared" si="18"/>
        <v>0</v>
      </c>
      <c r="G72" s="113">
        <f t="shared" si="18"/>
        <v>1</v>
      </c>
      <c r="H72" s="22"/>
    </row>
    <row r="73" spans="1:10" ht="12" customHeight="1" x14ac:dyDescent="0.3">
      <c r="A73" s="187"/>
      <c r="B73" s="190"/>
      <c r="C73" s="170"/>
      <c r="D73" s="20" t="str">
        <f>IF(D71="","",D71*$C$71)</f>
        <v/>
      </c>
      <c r="E73" s="20" t="str">
        <f>IF(E71="","",E71*$C$71)</f>
        <v/>
      </c>
      <c r="F73" s="20" t="str">
        <f>IF(F71="","",F71*$C$71)</f>
        <v/>
      </c>
      <c r="G73" s="20">
        <f>IF(G71="","",G71*$C$71)</f>
        <v>12486.39</v>
      </c>
      <c r="H73" s="23">
        <f>SUM(D73:G73)</f>
        <v>12486.39</v>
      </c>
      <c r="J73" s="13" t="b">
        <f>H73=C71</f>
        <v>1</v>
      </c>
    </row>
    <row r="74" spans="1:10" ht="12" hidden="1" customHeight="1" x14ac:dyDescent="0.3">
      <c r="A74" s="194" t="s">
        <v>82</v>
      </c>
      <c r="B74" s="188" t="e">
        <f>VLOOKUP(A74,'[2]ORÇAMENTO ANALÍTICO'!$A$20:$I$105,4,0)</f>
        <v>#N/A</v>
      </c>
      <c r="C74" s="21"/>
      <c r="D74" s="18"/>
      <c r="E74" s="18"/>
      <c r="F74" s="18"/>
      <c r="G74" s="18"/>
      <c r="H74" s="21">
        <f>ROUND(SUM(D74:G74),2)</f>
        <v>0</v>
      </c>
    </row>
    <row r="75" spans="1:10" ht="5.0999999999999996" hidden="1" customHeight="1" x14ac:dyDescent="0.3">
      <c r="A75" s="195"/>
      <c r="B75" s="189"/>
      <c r="C75" s="22"/>
      <c r="D75" s="19"/>
      <c r="E75" s="19"/>
      <c r="F75" s="19"/>
      <c r="G75" s="19"/>
      <c r="H75" s="22"/>
    </row>
    <row r="76" spans="1:10" ht="12" hidden="1" customHeight="1" x14ac:dyDescent="0.3">
      <c r="A76" s="195"/>
      <c r="B76" s="190"/>
      <c r="C76" s="23" t="e">
        <f>VLOOKUP(A74,'[2]ORÇAMENTO ANALÍTICO'!$A$20:$I$105,10,0)</f>
        <v>#N/A</v>
      </c>
      <c r="D76" s="20" t="str">
        <f>IF(D74="","",ROUND(D74*$C$76,4))</f>
        <v/>
      </c>
      <c r="E76" s="20" t="str">
        <f>IF(E74="","",ROUND(E74*$C$76,4))</f>
        <v/>
      </c>
      <c r="F76" s="20" t="str">
        <f>IF(F74="","",ROUND(F74*$C$76,4))</f>
        <v/>
      </c>
      <c r="G76" s="20" t="str">
        <f>IF(G74="","",ROUND(G74*$C$76,4))</f>
        <v/>
      </c>
      <c r="H76" s="23">
        <f>ROUND(SUM(D76:G76),2)</f>
        <v>0</v>
      </c>
    </row>
    <row r="77" spans="1:10" ht="12" hidden="1" customHeight="1" x14ac:dyDescent="0.3">
      <c r="A77" s="194" t="s">
        <v>83</v>
      </c>
      <c r="B77" s="188" t="e">
        <f>VLOOKUP(A77,'[2]ORÇAMENTO ANALÍTICO'!$A$20:$I$105,4,0)</f>
        <v>#N/A</v>
      </c>
      <c r="C77" s="21"/>
      <c r="D77" s="18"/>
      <c r="E77" s="18"/>
      <c r="F77" s="18"/>
      <c r="G77" s="18"/>
      <c r="H77" s="21">
        <f>ROUND(SUM(D77:G77),2)</f>
        <v>0</v>
      </c>
    </row>
    <row r="78" spans="1:10" ht="5.0999999999999996" hidden="1" customHeight="1" x14ac:dyDescent="0.3">
      <c r="A78" s="195"/>
      <c r="B78" s="189"/>
      <c r="C78" s="22"/>
      <c r="D78" s="19"/>
      <c r="E78" s="19"/>
      <c r="F78" s="19"/>
      <c r="G78" s="19"/>
      <c r="H78" s="22"/>
    </row>
    <row r="79" spans="1:10" ht="12" hidden="1" customHeight="1" x14ac:dyDescent="0.3">
      <c r="A79" s="195"/>
      <c r="B79" s="190"/>
      <c r="C79" s="23" t="e">
        <f>VLOOKUP(A77,'[2]ORÇAMENTO ANALÍTICO'!$A$20:$I$105,10,0)</f>
        <v>#N/A</v>
      </c>
      <c r="D79" s="20" t="str">
        <f>IF(D77="","",ROUND(D77*$C$79,4))</f>
        <v/>
      </c>
      <c r="E79" s="20" t="str">
        <f>IF(E77="","",ROUND(E77*$C$79,4))</f>
        <v/>
      </c>
      <c r="F79" s="20" t="str">
        <f>IF(F77="","",ROUND(F77*$C$79,4))</f>
        <v/>
      </c>
      <c r="G79" s="20" t="str">
        <f>IF(G77="","",ROUND(G77*$C$79,4))</f>
        <v/>
      </c>
      <c r="H79" s="23">
        <f>ROUND(SUM(D79:G79),2)</f>
        <v>0</v>
      </c>
    </row>
    <row r="80" spans="1:10" ht="12" hidden="1" customHeight="1" x14ac:dyDescent="0.3">
      <c r="A80" s="194" t="s">
        <v>84</v>
      </c>
      <c r="B80" s="188" t="e">
        <f>VLOOKUP(A80,'[2]ORÇAMENTO ANALÍTICO'!$A$20:$I$105,4,0)</f>
        <v>#N/A</v>
      </c>
      <c r="C80" s="21"/>
      <c r="D80" s="18"/>
      <c r="E80" s="18"/>
      <c r="F80" s="18"/>
      <c r="G80" s="18"/>
      <c r="H80" s="21">
        <f>ROUND(SUM(D80:G80),2)</f>
        <v>0</v>
      </c>
    </row>
    <row r="81" spans="1:8" ht="5.0999999999999996" hidden="1" customHeight="1" x14ac:dyDescent="0.3">
      <c r="A81" s="195"/>
      <c r="B81" s="189"/>
      <c r="C81" s="22"/>
      <c r="D81" s="19"/>
      <c r="E81" s="19"/>
      <c r="F81" s="19"/>
      <c r="G81" s="19"/>
      <c r="H81" s="22"/>
    </row>
    <row r="82" spans="1:8" ht="12" hidden="1" customHeight="1" x14ac:dyDescent="0.3">
      <c r="A82" s="195"/>
      <c r="B82" s="190"/>
      <c r="C82" s="23" t="e">
        <f>VLOOKUP(A80,'[2]ORÇAMENTO ANALÍTICO'!$A$20:$I$105,10,0)</f>
        <v>#N/A</v>
      </c>
      <c r="D82" s="20" t="str">
        <f>IF(D80="","",ROUND(D80*$C$82,4))</f>
        <v/>
      </c>
      <c r="E82" s="20" t="str">
        <f>IF(E80="","",ROUND(E80*$C$82,4))</f>
        <v/>
      </c>
      <c r="F82" s="20" t="str">
        <f>IF(F80="","",ROUND(F80*$C$82,4))</f>
        <v/>
      </c>
      <c r="G82" s="20" t="str">
        <f>IF(G80="","",ROUND(G80*$C$82,4))</f>
        <v/>
      </c>
      <c r="H82" s="23">
        <f>ROUND(SUM(D82:G82),2)</f>
        <v>0</v>
      </c>
    </row>
    <row r="83" spans="1:8" ht="12" hidden="1" customHeight="1" x14ac:dyDescent="0.3">
      <c r="A83" s="194" t="s">
        <v>85</v>
      </c>
      <c r="B83" s="188" t="e">
        <f>VLOOKUP(A83,'[2]ORÇAMENTO ANALÍTICO'!$A$20:$I$105,4,0)</f>
        <v>#N/A</v>
      </c>
      <c r="C83" s="21"/>
      <c r="D83" s="18"/>
      <c r="E83" s="18"/>
      <c r="F83" s="18"/>
      <c r="G83" s="18"/>
      <c r="H83" s="21">
        <f>ROUND(SUM(D83:G83),2)</f>
        <v>0</v>
      </c>
    </row>
    <row r="84" spans="1:8" ht="5.0999999999999996" hidden="1" customHeight="1" x14ac:dyDescent="0.3">
      <c r="A84" s="195"/>
      <c r="B84" s="189"/>
      <c r="C84" s="22"/>
      <c r="D84" s="19"/>
      <c r="E84" s="19"/>
      <c r="F84" s="19"/>
      <c r="G84" s="19"/>
      <c r="H84" s="22"/>
    </row>
    <row r="85" spans="1:8" ht="12" hidden="1" customHeight="1" x14ac:dyDescent="0.3">
      <c r="A85" s="195"/>
      <c r="B85" s="190"/>
      <c r="C85" s="23" t="e">
        <f>VLOOKUP(A83,'[2]ORÇAMENTO ANALÍTICO'!$A$20:$I$105,10,0)</f>
        <v>#N/A</v>
      </c>
      <c r="D85" s="20" t="str">
        <f>IF(D83="","",ROUND(D83*$C$85,4))</f>
        <v/>
      </c>
      <c r="E85" s="20" t="str">
        <f>IF(E83="","",ROUND(E83*$C$85,4))</f>
        <v/>
      </c>
      <c r="F85" s="20" t="str">
        <f>IF(F83="","",ROUND(F83*$C$85,4))</f>
        <v/>
      </c>
      <c r="G85" s="20" t="str">
        <f>IF(G83="","",ROUND(G83*$C$85,4))</f>
        <v/>
      </c>
      <c r="H85" s="23">
        <f>ROUND(SUM(D85:G85),2)</f>
        <v>0</v>
      </c>
    </row>
    <row r="86" spans="1:8" ht="12" hidden="1" customHeight="1" x14ac:dyDescent="0.3">
      <c r="A86" s="196" t="s">
        <v>86</v>
      </c>
      <c r="B86" s="188" t="e">
        <f>VLOOKUP(A86,'[2]ORÇAMENTO ANALÍTICO'!$A$20:$I$105,4,0)</f>
        <v>#N/A</v>
      </c>
      <c r="C86" s="21"/>
      <c r="D86" s="18"/>
      <c r="E86" s="18"/>
      <c r="F86" s="18"/>
      <c r="G86" s="18"/>
      <c r="H86" s="21">
        <f>ROUND(SUM(D86:G86),2)</f>
        <v>0</v>
      </c>
    </row>
    <row r="87" spans="1:8" ht="5.0999999999999996" hidden="1" customHeight="1" x14ac:dyDescent="0.3">
      <c r="A87" s="197"/>
      <c r="B87" s="189"/>
      <c r="C87" s="22"/>
      <c r="D87" s="19"/>
      <c r="E87" s="19"/>
      <c r="F87" s="19"/>
      <c r="G87" s="19"/>
      <c r="H87" s="22"/>
    </row>
    <row r="88" spans="1:8" ht="12" hidden="1" customHeight="1" x14ac:dyDescent="0.3">
      <c r="A88" s="198"/>
      <c r="B88" s="190"/>
      <c r="C88" s="23" t="e">
        <f>VLOOKUP(A86,'[2]ORÇAMENTO ANALÍTICO'!$A$20:$I$105,10,0)</f>
        <v>#N/A</v>
      </c>
      <c r="D88" s="20" t="str">
        <f>IF(D86="","",ROUND(D86*$C$88,4))</f>
        <v/>
      </c>
      <c r="E88" s="20" t="str">
        <f>IF(E86="","",ROUND(E86*$C$88,4))</f>
        <v/>
      </c>
      <c r="F88" s="20" t="str">
        <f>IF(F86="","",ROUND(F86*$C$88,4))</f>
        <v/>
      </c>
      <c r="G88" s="20" t="str">
        <f>IF(G86="","",ROUND(G86*$C$88,4))</f>
        <v/>
      </c>
      <c r="H88" s="23">
        <f>ROUND(SUM(D88:G88),2)</f>
        <v>0</v>
      </c>
    </row>
    <row r="89" spans="1:8" ht="12" customHeight="1" x14ac:dyDescent="0.3">
      <c r="A89" s="199" t="s">
        <v>136</v>
      </c>
      <c r="B89" s="200"/>
      <c r="C89" s="201"/>
      <c r="D89" s="24">
        <f>D90/$F$12</f>
        <v>7.9364130990958751E-2</v>
      </c>
      <c r="E89" s="24">
        <f>E90/$F$12</f>
        <v>0.32369543733593065</v>
      </c>
      <c r="F89" s="24">
        <f>F90/$F$12</f>
        <v>0.36023832094135882</v>
      </c>
      <c r="G89" s="24">
        <f>G90/$F$12</f>
        <v>0.23670211073175168</v>
      </c>
      <c r="H89" s="25"/>
    </row>
    <row r="90" spans="1:8" ht="12" customHeight="1" x14ac:dyDescent="0.3">
      <c r="A90" s="191" t="s">
        <v>137</v>
      </c>
      <c r="B90" s="192"/>
      <c r="C90" s="193"/>
      <c r="D90" s="26">
        <f>SUM(D22,D28,D34,D46,D67,D70,D73)</f>
        <v>27057.96</v>
      </c>
      <c r="E90" s="26">
        <f t="shared" ref="E90:G90" si="19">SUM(E22,E28,E34,E46,E67,E70,E73)</f>
        <v>110358.9</v>
      </c>
      <c r="F90" s="26">
        <f t="shared" si="19"/>
        <v>122817.62499999999</v>
      </c>
      <c r="G90" s="26">
        <f t="shared" si="19"/>
        <v>80699.884999999995</v>
      </c>
      <c r="H90" s="101"/>
    </row>
    <row r="91" spans="1:8" ht="12" customHeight="1" x14ac:dyDescent="0.3">
      <c r="A91" s="199" t="s">
        <v>138</v>
      </c>
      <c r="B91" s="200"/>
      <c r="C91" s="201"/>
      <c r="D91" s="24">
        <f>D89</f>
        <v>7.9364130990958751E-2</v>
      </c>
      <c r="E91" s="24">
        <f>SUM($D89:E89)</f>
        <v>0.40305956832688938</v>
      </c>
      <c r="F91" s="24">
        <f>SUM($D89:F89)</f>
        <v>0.76329788926824826</v>
      </c>
      <c r="G91" s="24">
        <f>SUM($D89:G89)</f>
        <v>1</v>
      </c>
      <c r="H91" s="101"/>
    </row>
    <row r="92" spans="1:8" x14ac:dyDescent="0.3">
      <c r="A92" s="191" t="s">
        <v>139</v>
      </c>
      <c r="B92" s="192"/>
      <c r="C92" s="193"/>
      <c r="D92" s="26">
        <f>D90</f>
        <v>27057.96</v>
      </c>
      <c r="E92" s="26">
        <f>SUM($D90:E90)</f>
        <v>137416.85999999999</v>
      </c>
      <c r="F92" s="26">
        <f>SUM($D90:F90)</f>
        <v>260234.48499999999</v>
      </c>
      <c r="G92" s="26">
        <f>SUM($D90:G90)</f>
        <v>340934.37</v>
      </c>
      <c r="H92" s="102"/>
    </row>
    <row r="93" spans="1:8" x14ac:dyDescent="0.3">
      <c r="A93" s="129"/>
      <c r="B93" s="130"/>
      <c r="C93" s="130"/>
      <c r="D93" s="131"/>
      <c r="G93" s="132"/>
      <c r="H93" s="123"/>
    </row>
    <row r="94" spans="1:8" ht="18" customHeight="1" x14ac:dyDescent="0.3">
      <c r="A94" s="124"/>
      <c r="E94" s="133"/>
      <c r="F94" s="134"/>
      <c r="H94" s="123"/>
    </row>
    <row r="95" spans="1:8" ht="18" customHeight="1" x14ac:dyDescent="0.3">
      <c r="A95" s="124"/>
      <c r="E95" s="133"/>
      <c r="F95" s="134"/>
      <c r="H95" s="123"/>
    </row>
    <row r="96" spans="1:8" x14ac:dyDescent="0.3">
      <c r="A96" s="124" t="str">
        <f>'ORÇAMENTO RESUMIDO'!A35</f>
        <v>Castanhal/ PA, 25 de junho de 2024</v>
      </c>
      <c r="B96" s="16"/>
      <c r="C96" s="16"/>
      <c r="D96" s="16"/>
      <c r="E96" s="16"/>
      <c r="F96" s="16"/>
      <c r="G96" s="16"/>
      <c r="H96" s="67"/>
    </row>
    <row r="97" spans="1:8" x14ac:dyDescent="0.3">
      <c r="A97" s="124"/>
      <c r="B97" s="16"/>
      <c r="C97" s="16"/>
      <c r="D97" s="16"/>
      <c r="E97" s="16"/>
      <c r="F97" s="16"/>
      <c r="G97" s="16"/>
      <c r="H97" s="67"/>
    </row>
    <row r="98" spans="1:8" x14ac:dyDescent="0.3">
      <c r="A98" s="124"/>
      <c r="B98" s="16"/>
      <c r="C98" s="16"/>
      <c r="D98" s="16"/>
      <c r="E98" s="16"/>
      <c r="F98" s="16"/>
      <c r="G98" s="16"/>
      <c r="H98" s="67"/>
    </row>
    <row r="99" spans="1:8" x14ac:dyDescent="0.3">
      <c r="A99" s="135"/>
      <c r="B99" s="16"/>
      <c r="C99" s="16"/>
      <c r="D99" s="16"/>
      <c r="E99" s="16"/>
      <c r="F99" s="16"/>
      <c r="G99" s="16"/>
      <c r="H99" s="67"/>
    </row>
    <row r="100" spans="1:8" ht="27.75" customHeight="1" x14ac:dyDescent="0.3">
      <c r="A100" s="136" t="s">
        <v>87</v>
      </c>
      <c r="C100" s="137"/>
      <c r="D100" s="137"/>
      <c r="E100" s="137"/>
      <c r="F100" s="137"/>
      <c r="G100" s="137"/>
      <c r="H100" s="138"/>
    </row>
    <row r="101" spans="1:8" x14ac:dyDescent="0.3">
      <c r="A101" s="43" t="s">
        <v>57</v>
      </c>
      <c r="C101" s="137"/>
      <c r="D101" s="137"/>
      <c r="E101" s="137"/>
      <c r="F101" s="137"/>
      <c r="G101" s="137"/>
      <c r="H101" s="138"/>
    </row>
    <row r="102" spans="1:8" x14ac:dyDescent="0.3">
      <c r="A102" s="124" t="s">
        <v>88</v>
      </c>
      <c r="C102" s="137"/>
      <c r="D102" s="137"/>
      <c r="E102" s="137"/>
      <c r="F102" s="137"/>
      <c r="G102" s="137"/>
      <c r="H102" s="138"/>
    </row>
    <row r="103" spans="1:8" x14ac:dyDescent="0.3">
      <c r="A103" s="124" t="s">
        <v>198</v>
      </c>
      <c r="C103" s="137"/>
      <c r="D103" s="137"/>
      <c r="E103" s="137"/>
      <c r="F103" s="137"/>
      <c r="G103" s="137"/>
      <c r="H103" s="138"/>
    </row>
    <row r="104" spans="1:8" x14ac:dyDescent="0.3">
      <c r="A104" s="139" t="s">
        <v>199</v>
      </c>
      <c r="B104" s="140"/>
      <c r="C104" s="141"/>
      <c r="D104" s="141"/>
      <c r="E104" s="141"/>
      <c r="F104" s="141"/>
      <c r="G104" s="141"/>
      <c r="H104" s="142"/>
    </row>
    <row r="105" spans="1:8" x14ac:dyDescent="0.3">
      <c r="C105" s="16"/>
    </row>
  </sheetData>
  <mergeCells count="78">
    <mergeCell ref="C41:C43"/>
    <mergeCell ref="C44:C46"/>
    <mergeCell ref="A89:C89"/>
    <mergeCell ref="A90:C90"/>
    <mergeCell ref="A91:C91"/>
    <mergeCell ref="A65:A67"/>
    <mergeCell ref="B65:B67"/>
    <mergeCell ref="C65:C67"/>
    <mergeCell ref="C68:C70"/>
    <mergeCell ref="C71:C73"/>
    <mergeCell ref="C47:C49"/>
    <mergeCell ref="C50:C52"/>
    <mergeCell ref="C53:C55"/>
    <mergeCell ref="C56:C58"/>
    <mergeCell ref="C59:C61"/>
    <mergeCell ref="C62:C64"/>
    <mergeCell ref="A92:C92"/>
    <mergeCell ref="C20:C22"/>
    <mergeCell ref="C23:C25"/>
    <mergeCell ref="C26:C28"/>
    <mergeCell ref="A80:A82"/>
    <mergeCell ref="B80:B82"/>
    <mergeCell ref="A83:A85"/>
    <mergeCell ref="B83:B85"/>
    <mergeCell ref="A86:A88"/>
    <mergeCell ref="B86:B88"/>
    <mergeCell ref="A74:A76"/>
    <mergeCell ref="B74:B76"/>
    <mergeCell ref="A77:A79"/>
    <mergeCell ref="B77:B79"/>
    <mergeCell ref="C35:C37"/>
    <mergeCell ref="C38:C40"/>
    <mergeCell ref="A68:A70"/>
    <mergeCell ref="B68:B70"/>
    <mergeCell ref="A71:A73"/>
    <mergeCell ref="B71:B73"/>
    <mergeCell ref="A56:A58"/>
    <mergeCell ref="B56:B58"/>
    <mergeCell ref="A59:A61"/>
    <mergeCell ref="B59:B61"/>
    <mergeCell ref="A62:A64"/>
    <mergeCell ref="B62:B64"/>
    <mergeCell ref="A38:A40"/>
    <mergeCell ref="B38:B40"/>
    <mergeCell ref="A41:A43"/>
    <mergeCell ref="B41:B43"/>
    <mergeCell ref="A44:A46"/>
    <mergeCell ref="B44:B46"/>
    <mergeCell ref="A47:A49"/>
    <mergeCell ref="B47:B49"/>
    <mergeCell ref="A50:A52"/>
    <mergeCell ref="B50:B52"/>
    <mergeCell ref="A53:A55"/>
    <mergeCell ref="B53:B55"/>
    <mergeCell ref="A35:A37"/>
    <mergeCell ref="B35:B37"/>
    <mergeCell ref="A20:A22"/>
    <mergeCell ref="B20:B22"/>
    <mergeCell ref="A23:A25"/>
    <mergeCell ref="B23:B25"/>
    <mergeCell ref="A26:A28"/>
    <mergeCell ref="B26:B28"/>
    <mergeCell ref="A29:A31"/>
    <mergeCell ref="B29:B31"/>
    <mergeCell ref="A32:A34"/>
    <mergeCell ref="B32:B34"/>
    <mergeCell ref="D14:G14"/>
    <mergeCell ref="A12:B12"/>
    <mergeCell ref="D12:E12"/>
    <mergeCell ref="D15:E15"/>
    <mergeCell ref="F15:G15"/>
    <mergeCell ref="C29:C31"/>
    <mergeCell ref="C32:C34"/>
    <mergeCell ref="A17:A19"/>
    <mergeCell ref="B17:B19"/>
    <mergeCell ref="A14:A16"/>
    <mergeCell ref="B14:B16"/>
    <mergeCell ref="C14:C16"/>
  </mergeCells>
  <conditionalFormatting sqref="D33">
    <cfRule type="cellIs" dxfId="21" priority="2" operator="greaterThan">
      <formula>0</formula>
    </cfRule>
  </conditionalFormatting>
  <conditionalFormatting sqref="D45 G45">
    <cfRule type="cellIs" dxfId="20" priority="58" operator="greaterThan">
      <formula>0</formula>
    </cfRule>
  </conditionalFormatting>
  <conditionalFormatting sqref="D66">
    <cfRule type="cellIs" dxfId="19" priority="56" operator="greaterThan">
      <formula>0</formula>
    </cfRule>
  </conditionalFormatting>
  <conditionalFormatting sqref="D69:E69">
    <cfRule type="cellIs" dxfId="18" priority="54" operator="greaterThan">
      <formula>0</formula>
    </cfRule>
  </conditionalFormatting>
  <conditionalFormatting sqref="D21:G21">
    <cfRule type="cellIs" dxfId="17" priority="65" operator="lessThanOrEqual">
      <formula>0</formula>
    </cfRule>
    <cfRule type="cellIs" dxfId="16" priority="66" operator="greaterThan">
      <formula>0</formula>
    </cfRule>
  </conditionalFormatting>
  <conditionalFormatting sqref="D27:G27">
    <cfRule type="cellIs" dxfId="15" priority="61" operator="lessThanOrEqual">
      <formula>0</formula>
    </cfRule>
    <cfRule type="cellIs" dxfId="14" priority="62" operator="greaterThan">
      <formula>0</formula>
    </cfRule>
  </conditionalFormatting>
  <conditionalFormatting sqref="D33:G33">
    <cfRule type="cellIs" dxfId="13" priority="1" operator="lessThanOrEqual">
      <formula>0</formula>
    </cfRule>
  </conditionalFormatting>
  <conditionalFormatting sqref="D45:G45">
    <cfRule type="cellIs" dxfId="12" priority="3" operator="lessThanOrEqual">
      <formula>0</formula>
    </cfRule>
  </conditionalFormatting>
  <conditionalFormatting sqref="D66:G66">
    <cfRule type="cellIs" dxfId="11" priority="5" operator="lessThanOrEqual">
      <formula>0</formula>
    </cfRule>
  </conditionalFormatting>
  <conditionalFormatting sqref="D69:G69">
    <cfRule type="cellIs" dxfId="10" priority="7" operator="lessThanOrEqual">
      <formula>0</formula>
    </cfRule>
  </conditionalFormatting>
  <conditionalFormatting sqref="D72:G72">
    <cfRule type="cellIs" dxfId="9" priority="9" operator="lessThanOrEqual">
      <formula>0</formula>
    </cfRule>
    <cfRule type="cellIs" dxfId="8" priority="10" operator="greaterThan">
      <formula>0</formula>
    </cfRule>
  </conditionalFormatting>
  <conditionalFormatting sqref="E45:F45">
    <cfRule type="cellIs" dxfId="7" priority="4" operator="greaterThan">
      <formula>0</formula>
    </cfRule>
  </conditionalFormatting>
  <conditionalFormatting sqref="E33:G33">
    <cfRule type="cellIs" dxfId="6" priority="60" operator="greaterThan">
      <formula>0</formula>
    </cfRule>
  </conditionalFormatting>
  <conditionalFormatting sqref="E66:G66">
    <cfRule type="cellIs" dxfId="5" priority="6" operator="greaterThan">
      <formula>0</formula>
    </cfRule>
  </conditionalFormatting>
  <conditionalFormatting sqref="F69:G69">
    <cfRule type="cellIs" dxfId="4" priority="8" operator="greaterThan">
      <formula>0</formula>
    </cfRule>
  </conditionalFormatting>
  <conditionalFormatting sqref="J17:J88">
    <cfRule type="containsText" dxfId="3" priority="67" operator="containsText" text="FALSO">
      <formula>NOT(ISERROR(SEARCH("FALSO",J17)))</formula>
    </cfRule>
  </conditionalFormatting>
  <printOptions horizontalCentered="1"/>
  <pageMargins left="0.19685039370078741" right="0.19685039370078741" top="0.39370078740157483" bottom="0.39370078740157483" header="0" footer="0"/>
  <pageSetup paperSize="9" scale="38" orientation="landscape" r:id="rId1"/>
  <headerFooter>
    <oddFooter>&amp;C&amp;"-,Regular"Aoki &amp; Souza Engenharia Ltda– Al. José Alberto Cruz, 568 – Novo Estrela – Castanhal/PA – Fone (91) 3711-5933
CNPJ 21.250.517/0001-09 – e-mail: contato@formatusengenharia.com.br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E196-AF41-43A8-86CE-0BDB9DBE4DEA}">
  <sheetPr codeName="Planilha4"/>
  <dimension ref="A1:E48"/>
  <sheetViews>
    <sheetView view="pageBreakPreview" zoomScaleNormal="70" zoomScaleSheetLayoutView="100" workbookViewId="0">
      <selection activeCell="B38" sqref="B38"/>
    </sheetView>
  </sheetViews>
  <sheetFormatPr defaultColWidth="12.23046875" defaultRowHeight="13.8" x14ac:dyDescent="0.3"/>
  <cols>
    <col min="1" max="1" width="6.765625" style="16" customWidth="1"/>
    <col min="2" max="2" width="46.765625" style="16" customWidth="1"/>
    <col min="3" max="3" width="19.3046875" style="16" customWidth="1"/>
    <col min="4" max="16384" width="12.23046875" style="16"/>
  </cols>
  <sheetData>
    <row r="1" spans="1:5" ht="72" customHeight="1" x14ac:dyDescent="0.3">
      <c r="A1" s="28" t="s">
        <v>57</v>
      </c>
      <c r="B1" s="28"/>
      <c r="C1" s="28"/>
    </row>
    <row r="2" spans="1:5" x14ac:dyDescent="0.3">
      <c r="A2" s="51"/>
      <c r="B2" s="51"/>
      <c r="C2" s="27"/>
    </row>
    <row r="3" spans="1:5" x14ac:dyDescent="0.3">
      <c r="A3" s="43" t="s">
        <v>58</v>
      </c>
      <c r="B3" s="43"/>
      <c r="C3" s="43" t="s">
        <v>59</v>
      </c>
    </row>
    <row r="4" spans="1:5" x14ac:dyDescent="0.3">
      <c r="A4" s="205" t="str">
        <f>'ORÇAMENTO RESUMIDO'!A3</f>
        <v>2024.1403.001 – PMO</v>
      </c>
      <c r="B4" s="206"/>
      <c r="C4" s="65" t="str">
        <f>ANALÍTICO!E3</f>
        <v>64/2024</v>
      </c>
    </row>
    <row r="5" spans="1:5" ht="5.0999999999999996" customHeight="1" x14ac:dyDescent="0.3">
      <c r="A5" s="51"/>
      <c r="B5" s="51"/>
      <c r="C5" s="27"/>
    </row>
    <row r="6" spans="1:5" x14ac:dyDescent="0.3">
      <c r="A6" s="43" t="s">
        <v>60</v>
      </c>
      <c r="B6" s="43"/>
      <c r="C6" s="43" t="s">
        <v>61</v>
      </c>
    </row>
    <row r="7" spans="1:5" x14ac:dyDescent="0.3">
      <c r="A7" s="44" t="str">
        <f>ANALÍTICO!A7</f>
        <v>AOKI &amp; SOUZA ENGENHARIA LTDA</v>
      </c>
      <c r="B7" s="45"/>
      <c r="C7" s="66" t="str">
        <f>ANALÍTICO!E7</f>
        <v>21.250.517/0001-09</v>
      </c>
    </row>
    <row r="8" spans="1:5" ht="5.0999999999999996" customHeight="1" x14ac:dyDescent="0.3">
      <c r="A8" s="13"/>
      <c r="B8" s="13"/>
      <c r="C8" s="13"/>
      <c r="D8" s="13"/>
      <c r="E8" s="13"/>
    </row>
    <row r="9" spans="1:5" x14ac:dyDescent="0.3">
      <c r="A9" s="43" t="s">
        <v>66</v>
      </c>
      <c r="B9" s="43"/>
      <c r="C9" s="43" t="s">
        <v>61</v>
      </c>
    </row>
    <row r="10" spans="1:5" x14ac:dyDescent="0.3">
      <c r="A10" s="44" t="str">
        <f>ANALÍTICO!A11</f>
        <v>PREFEITURA MUNICIPAL DE OURÉM</v>
      </c>
      <c r="B10" s="45"/>
      <c r="C10" s="66" t="str">
        <f>ANALÍTICO!E11</f>
        <v>05.149.133/0001-48</v>
      </c>
    </row>
    <row r="11" spans="1:5" ht="5.0999999999999996" customHeight="1" x14ac:dyDescent="0.3">
      <c r="A11" s="13"/>
      <c r="B11" s="13"/>
      <c r="C11" s="13"/>
      <c r="D11" s="49"/>
      <c r="E11" s="49"/>
    </row>
    <row r="12" spans="1:5" x14ac:dyDescent="0.3">
      <c r="A12" s="43" t="s">
        <v>69</v>
      </c>
      <c r="B12" s="47"/>
      <c r="C12" s="13"/>
    </row>
    <row r="13" spans="1:5" x14ac:dyDescent="0.3">
      <c r="A13" s="181" t="str">
        <f>ANALÍTICO!A14:F14</f>
        <v>RECONSTRUÇÃO DA PRAÇA PURAQUEQUARINHA NO MUNICÍPIO DE OURÉM/PA</v>
      </c>
      <c r="B13" s="182"/>
      <c r="C13" s="202"/>
    </row>
    <row r="14" spans="1:5" ht="5.0999999999999996" customHeight="1" x14ac:dyDescent="0.3">
      <c r="A14" s="13"/>
      <c r="B14" s="13"/>
      <c r="C14" s="13"/>
    </row>
    <row r="15" spans="1:5" x14ac:dyDescent="0.3">
      <c r="A15" s="51"/>
      <c r="B15" s="51"/>
    </row>
    <row r="16" spans="1:5" ht="16.2" x14ac:dyDescent="0.3">
      <c r="A16" s="28" t="s">
        <v>89</v>
      </c>
      <c r="B16" s="28"/>
      <c r="C16" s="29"/>
    </row>
    <row r="17" spans="1:3" x14ac:dyDescent="0.3">
      <c r="A17" s="51"/>
      <c r="B17" s="51"/>
    </row>
    <row r="18" spans="1:3" x14ac:dyDescent="0.3">
      <c r="A18" s="52" t="s">
        <v>90</v>
      </c>
      <c r="B18" s="52"/>
      <c r="C18" s="52"/>
    </row>
    <row r="19" spans="1:3" x14ac:dyDescent="0.3">
      <c r="A19" s="53" t="s">
        <v>54</v>
      </c>
      <c r="B19" s="53" t="s">
        <v>10</v>
      </c>
      <c r="C19" s="53" t="s">
        <v>91</v>
      </c>
    </row>
    <row r="20" spans="1:3" x14ac:dyDescent="0.3">
      <c r="A20" s="53">
        <v>1</v>
      </c>
      <c r="B20" s="54" t="s">
        <v>92</v>
      </c>
      <c r="C20" s="53"/>
    </row>
    <row r="21" spans="1:3" x14ac:dyDescent="0.3">
      <c r="A21" s="55" t="s">
        <v>93</v>
      </c>
      <c r="B21" s="56" t="s">
        <v>94</v>
      </c>
      <c r="C21" s="57">
        <v>0.03</v>
      </c>
    </row>
    <row r="22" spans="1:3" x14ac:dyDescent="0.3">
      <c r="A22" s="55" t="s">
        <v>95</v>
      </c>
      <c r="B22" s="56" t="s">
        <v>96</v>
      </c>
      <c r="C22" s="57">
        <v>9.7000000000000003E-3</v>
      </c>
    </row>
    <row r="23" spans="1:3" x14ac:dyDescent="0.3">
      <c r="A23" s="55" t="s">
        <v>97</v>
      </c>
      <c r="B23" s="56" t="s">
        <v>98</v>
      </c>
      <c r="C23" s="57">
        <v>8.0000000000000002E-3</v>
      </c>
    </row>
    <row r="24" spans="1:3" x14ac:dyDescent="0.3">
      <c r="A24" s="55" t="s">
        <v>99</v>
      </c>
      <c r="B24" s="56" t="s">
        <v>100</v>
      </c>
      <c r="C24" s="57">
        <v>5.8999999999999999E-3</v>
      </c>
    </row>
    <row r="25" spans="1:3" x14ac:dyDescent="0.3">
      <c r="A25" s="55" t="s">
        <v>101</v>
      </c>
      <c r="B25" s="56" t="s">
        <v>102</v>
      </c>
      <c r="C25" s="57">
        <v>6.1600000000000002E-2</v>
      </c>
    </row>
    <row r="26" spans="1:3" x14ac:dyDescent="0.3">
      <c r="A26" s="53">
        <v>2</v>
      </c>
      <c r="B26" s="54" t="s">
        <v>103</v>
      </c>
      <c r="C26" s="57"/>
    </row>
    <row r="27" spans="1:3" x14ac:dyDescent="0.3">
      <c r="A27" s="55" t="s">
        <v>104</v>
      </c>
      <c r="B27" s="56" t="s">
        <v>105</v>
      </c>
      <c r="C27" s="57">
        <v>0.05</v>
      </c>
    </row>
    <row r="28" spans="1:3" x14ac:dyDescent="0.3">
      <c r="A28" s="55" t="s">
        <v>106</v>
      </c>
      <c r="B28" s="56" t="s">
        <v>107</v>
      </c>
      <c r="C28" s="57">
        <v>6.4999999999999997E-3</v>
      </c>
    </row>
    <row r="29" spans="1:3" x14ac:dyDescent="0.3">
      <c r="A29" s="55" t="s">
        <v>108</v>
      </c>
      <c r="B29" s="56" t="s">
        <v>109</v>
      </c>
      <c r="C29" s="57">
        <v>0.03</v>
      </c>
    </row>
    <row r="30" spans="1:3" x14ac:dyDescent="0.3">
      <c r="A30" s="55" t="s">
        <v>110</v>
      </c>
      <c r="B30" s="56" t="s">
        <v>111</v>
      </c>
      <c r="C30" s="57"/>
    </row>
    <row r="31" spans="1:3" x14ac:dyDescent="0.3">
      <c r="A31" s="55"/>
      <c r="B31" s="58" t="s">
        <v>112</v>
      </c>
      <c r="C31" s="59">
        <f>SUM(C27:C30)</f>
        <v>8.6499999999999994E-2</v>
      </c>
    </row>
    <row r="32" spans="1:3" x14ac:dyDescent="0.3">
      <c r="A32" s="60"/>
      <c r="B32" s="60" t="s">
        <v>113</v>
      </c>
      <c r="C32" s="61">
        <f>ROUND((((1+C21+C22+C23)*(1+C24)*(1+C25))/(1-C31))-1,4)</f>
        <v>0.22470000000000001</v>
      </c>
    </row>
    <row r="34" spans="1:3" ht="32.25" customHeight="1" x14ac:dyDescent="0.3">
      <c r="A34" s="203" t="s">
        <v>114</v>
      </c>
      <c r="B34" s="203"/>
      <c r="C34" s="203"/>
    </row>
    <row r="35" spans="1:3" ht="48.75" customHeight="1" x14ac:dyDescent="0.3">
      <c r="A35" s="203" t="s">
        <v>115</v>
      </c>
      <c r="B35" s="203"/>
      <c r="C35" s="203"/>
    </row>
    <row r="36" spans="1:3" x14ac:dyDescent="0.3">
      <c r="A36" s="62"/>
      <c r="B36" s="62"/>
      <c r="C36" s="62"/>
    </row>
    <row r="37" spans="1:3" x14ac:dyDescent="0.3">
      <c r="A37" s="204"/>
      <c r="B37" s="204"/>
      <c r="C37" s="204"/>
    </row>
    <row r="38" spans="1:3" ht="15.6" customHeight="1" x14ac:dyDescent="0.3">
      <c r="A38" s="64"/>
      <c r="B38" s="64"/>
      <c r="C38" s="64"/>
    </row>
    <row r="39" spans="1:3" ht="15.6" customHeight="1" x14ac:dyDescent="0.3"/>
    <row r="40" spans="1:3" ht="15.6" customHeight="1" x14ac:dyDescent="0.3">
      <c r="C40" s="63" t="str">
        <f>'ORÇAMENTO RESUMIDO'!A35</f>
        <v>Castanhal/ PA, 25 de junho de 2024</v>
      </c>
    </row>
    <row r="41" spans="1:3" ht="15.6" customHeight="1" x14ac:dyDescent="0.3">
      <c r="C41" s="63"/>
    </row>
    <row r="42" spans="1:3" ht="15.6" customHeight="1" x14ac:dyDescent="0.3">
      <c r="C42" s="63"/>
    </row>
    <row r="43" spans="1:3" ht="15.6" customHeight="1" x14ac:dyDescent="0.3"/>
    <row r="44" spans="1:3" x14ac:dyDescent="0.3">
      <c r="A44" s="50" t="s">
        <v>87</v>
      </c>
      <c r="B44" s="50"/>
      <c r="C44" s="50"/>
    </row>
    <row r="45" spans="1:3" x14ac:dyDescent="0.3">
      <c r="A45" s="14" t="s">
        <v>57</v>
      </c>
      <c r="B45" s="15"/>
      <c r="C45" s="15"/>
    </row>
    <row r="46" spans="1:3" x14ac:dyDescent="0.3">
      <c r="A46" s="15" t="s">
        <v>88</v>
      </c>
      <c r="B46" s="15"/>
      <c r="C46" s="15"/>
    </row>
    <row r="47" spans="1:3" x14ac:dyDescent="0.3">
      <c r="A47" s="15" t="s">
        <v>198</v>
      </c>
      <c r="B47" s="15"/>
      <c r="C47" s="15"/>
    </row>
    <row r="48" spans="1:3" x14ac:dyDescent="0.3">
      <c r="A48" s="15" t="s">
        <v>199</v>
      </c>
      <c r="B48" s="15"/>
      <c r="C48" s="15"/>
    </row>
  </sheetData>
  <mergeCells count="5">
    <mergeCell ref="A13:C13"/>
    <mergeCell ref="A34:C34"/>
    <mergeCell ref="A35:C35"/>
    <mergeCell ref="A37:C37"/>
    <mergeCell ref="A4:B4"/>
  </mergeCells>
  <printOptions horizontalCentered="1"/>
  <pageMargins left="0.39370078740157483" right="0.39370078740157483" top="0.39370078740157483" bottom="0.39370078740157483" header="0" footer="0"/>
  <pageSetup paperSize="9" scale="70" orientation="portrait" r:id="rId1"/>
  <headerFooter>
    <oddFooter>&amp;C&amp;"-,Regular"Aoki &amp; Souza Engenharia Ltda– Al. José Alberto Cruz, 568 – Novo Estrela – Castanhal/PA – Fone (91) 3711-5933
CNPJ 21.250.517/0001-09 – e-mail: contato@formatusengenharia.com.br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863A-4986-45AB-B83B-683C613CCA82}">
  <sheetPr codeName="Planilha5"/>
  <dimension ref="A1:D68"/>
  <sheetViews>
    <sheetView tabSelected="1" view="pageBreakPreview" topLeftCell="A44" zoomScaleNormal="70" zoomScaleSheetLayoutView="100" workbookViewId="0">
      <selection activeCell="B38" sqref="B38"/>
    </sheetView>
  </sheetViews>
  <sheetFormatPr defaultColWidth="5.61328125" defaultRowHeight="13.8" x14ac:dyDescent="0.3"/>
  <cols>
    <col min="1" max="1" width="10.3046875" style="16" customWidth="1"/>
    <col min="2" max="2" width="41.3046875" style="16" customWidth="1"/>
    <col min="3" max="4" width="12" style="16" customWidth="1"/>
    <col min="5" max="16384" width="5.61328125" style="16"/>
  </cols>
  <sheetData>
    <row r="1" spans="1:4" ht="76.5" customHeight="1" x14ac:dyDescent="0.3">
      <c r="A1" s="28" t="s">
        <v>57</v>
      </c>
      <c r="B1" s="28"/>
      <c r="C1" s="28"/>
      <c r="D1" s="28"/>
    </row>
    <row r="2" spans="1:4" x14ac:dyDescent="0.3">
      <c r="A2" s="43" t="s">
        <v>58</v>
      </c>
      <c r="B2" s="67"/>
      <c r="C2" s="43" t="s">
        <v>145</v>
      </c>
      <c r="D2" s="47"/>
    </row>
    <row r="3" spans="1:4" x14ac:dyDescent="0.3">
      <c r="A3" s="44" t="str">
        <f>ANALÍTICO!A3</f>
        <v>2024.1403.001 – PMO</v>
      </c>
      <c r="B3" s="46"/>
      <c r="C3" s="68">
        <v>45261</v>
      </c>
      <c r="D3" s="46"/>
    </row>
    <row r="4" spans="1:4" ht="5.0999999999999996" customHeight="1" x14ac:dyDescent="0.3">
      <c r="A4" s="51"/>
      <c r="B4" s="27"/>
      <c r="C4" s="14"/>
      <c r="D4" s="14"/>
    </row>
    <row r="5" spans="1:4" x14ac:dyDescent="0.3">
      <c r="A5" s="43" t="s">
        <v>60</v>
      </c>
      <c r="B5" s="67"/>
      <c r="C5" s="43" t="s">
        <v>61</v>
      </c>
      <c r="D5" s="47"/>
    </row>
    <row r="6" spans="1:4" x14ac:dyDescent="0.3">
      <c r="A6" s="44" t="str">
        <f>ANALÍTICO!A7</f>
        <v>AOKI &amp; SOUZA ENGENHARIA LTDA</v>
      </c>
      <c r="B6" s="46"/>
      <c r="C6" s="44" t="str">
        <f>ANALÍTICO!E7</f>
        <v>21.250.517/0001-09</v>
      </c>
      <c r="D6" s="46"/>
    </row>
    <row r="7" spans="1:4" ht="5.0999999999999996" customHeight="1" x14ac:dyDescent="0.3">
      <c r="A7" s="13"/>
      <c r="B7" s="13"/>
      <c r="C7" s="14"/>
      <c r="D7" s="14"/>
    </row>
    <row r="8" spans="1:4" x14ac:dyDescent="0.3">
      <c r="A8" s="43" t="s">
        <v>66</v>
      </c>
      <c r="B8" s="67"/>
      <c r="C8" s="43" t="s">
        <v>61</v>
      </c>
      <c r="D8" s="47"/>
    </row>
    <row r="9" spans="1:4" x14ac:dyDescent="0.3">
      <c r="A9" s="44" t="str">
        <f>ANALÍTICO!A11</f>
        <v>PREFEITURA MUNICIPAL DE OURÉM</v>
      </c>
      <c r="B9" s="46"/>
      <c r="C9" s="44" t="str">
        <f>ANALÍTICO!E11</f>
        <v>05.149.133/0001-48</v>
      </c>
      <c r="D9" s="46"/>
    </row>
    <row r="10" spans="1:4" ht="5.0999999999999996" customHeight="1" x14ac:dyDescent="0.3">
      <c r="A10" s="13"/>
      <c r="B10" s="13"/>
      <c r="C10" s="14"/>
      <c r="D10" s="14"/>
    </row>
    <row r="11" spans="1:4" x14ac:dyDescent="0.3">
      <c r="A11" s="43" t="s">
        <v>69</v>
      </c>
      <c r="B11" s="13"/>
      <c r="C11" s="14"/>
      <c r="D11" s="14"/>
    </row>
    <row r="12" spans="1:4" x14ac:dyDescent="0.3">
      <c r="A12" s="181" t="str">
        <f>ANALÍTICO!A14:F14</f>
        <v>RECONSTRUÇÃO DA PRAÇA PURAQUEQUARINHA NO MUNICÍPIO DE OURÉM/PA</v>
      </c>
      <c r="B12" s="182"/>
      <c r="C12" s="182"/>
      <c r="D12" s="202"/>
    </row>
    <row r="13" spans="1:4" ht="5.0999999999999996" customHeight="1" x14ac:dyDescent="0.3">
      <c r="A13" s="13"/>
      <c r="B13" s="13"/>
      <c r="C13" s="14"/>
      <c r="D13" s="14"/>
    </row>
    <row r="14" spans="1:4" ht="16.2" x14ac:dyDescent="0.3">
      <c r="A14" s="28" t="s">
        <v>116</v>
      </c>
      <c r="B14" s="28"/>
      <c r="C14" s="28"/>
      <c r="D14" s="28"/>
    </row>
    <row r="15" spans="1:4" ht="15" customHeight="1" x14ac:dyDescent="0.3">
      <c r="A15" s="69" t="s">
        <v>117</v>
      </c>
      <c r="B15" s="69"/>
      <c r="C15" s="69"/>
      <c r="D15" s="69"/>
    </row>
    <row r="16" spans="1:4" ht="15" customHeight="1" x14ac:dyDescent="0.3">
      <c r="A16" s="70" t="s">
        <v>9</v>
      </c>
      <c r="B16" s="70" t="s">
        <v>10</v>
      </c>
      <c r="C16" s="71" t="s">
        <v>52</v>
      </c>
      <c r="D16" s="71" t="s">
        <v>53</v>
      </c>
    </row>
    <row r="17" spans="1:4" ht="15" customHeight="1" x14ac:dyDescent="0.3">
      <c r="A17" s="72" t="s">
        <v>11</v>
      </c>
      <c r="B17" s="73" t="s">
        <v>12</v>
      </c>
      <c r="C17" s="74">
        <v>0.2</v>
      </c>
      <c r="D17" s="74">
        <v>0.2</v>
      </c>
    </row>
    <row r="18" spans="1:4" ht="15" customHeight="1" x14ac:dyDescent="0.3">
      <c r="A18" s="75" t="s">
        <v>13</v>
      </c>
      <c r="B18" s="76" t="s">
        <v>14</v>
      </c>
      <c r="C18" s="77">
        <v>1.4999999999999999E-2</v>
      </c>
      <c r="D18" s="77">
        <v>1.4999999999999999E-2</v>
      </c>
    </row>
    <row r="19" spans="1:4" ht="15" customHeight="1" x14ac:dyDescent="0.3">
      <c r="A19" s="75" t="s">
        <v>15</v>
      </c>
      <c r="B19" s="76" t="s">
        <v>16</v>
      </c>
      <c r="C19" s="77">
        <v>0.01</v>
      </c>
      <c r="D19" s="77">
        <v>0.01</v>
      </c>
    </row>
    <row r="20" spans="1:4" ht="15" customHeight="1" x14ac:dyDescent="0.3">
      <c r="A20" s="75" t="s">
        <v>17</v>
      </c>
      <c r="B20" s="76" t="s">
        <v>18</v>
      </c>
      <c r="C20" s="77">
        <v>2E-3</v>
      </c>
      <c r="D20" s="77">
        <v>2E-3</v>
      </c>
    </row>
    <row r="21" spans="1:4" ht="15" customHeight="1" x14ac:dyDescent="0.3">
      <c r="A21" s="75" t="s">
        <v>118</v>
      </c>
      <c r="B21" s="76" t="s">
        <v>19</v>
      </c>
      <c r="C21" s="77">
        <v>6.0000000000000001E-3</v>
      </c>
      <c r="D21" s="77">
        <v>6.0000000000000001E-3</v>
      </c>
    </row>
    <row r="22" spans="1:4" ht="15" customHeight="1" x14ac:dyDescent="0.3">
      <c r="A22" s="75" t="s">
        <v>20</v>
      </c>
      <c r="B22" s="76" t="s">
        <v>21</v>
      </c>
      <c r="C22" s="77">
        <v>2.5000000000000001E-2</v>
      </c>
      <c r="D22" s="77">
        <v>2.5000000000000001E-2</v>
      </c>
    </row>
    <row r="23" spans="1:4" ht="15" customHeight="1" x14ac:dyDescent="0.3">
      <c r="A23" s="75" t="s">
        <v>22</v>
      </c>
      <c r="B23" s="76" t="s">
        <v>1426</v>
      </c>
      <c r="C23" s="77">
        <v>0.03</v>
      </c>
      <c r="D23" s="77">
        <v>0.03</v>
      </c>
    </row>
    <row r="24" spans="1:4" ht="15" customHeight="1" x14ac:dyDescent="0.3">
      <c r="A24" s="75" t="s">
        <v>23</v>
      </c>
      <c r="B24" s="76" t="s">
        <v>24</v>
      </c>
      <c r="C24" s="77">
        <v>0.08</v>
      </c>
      <c r="D24" s="77">
        <v>0.08</v>
      </c>
    </row>
    <row r="25" spans="1:4" ht="15" customHeight="1" x14ac:dyDescent="0.3">
      <c r="A25" s="78" t="s">
        <v>25</v>
      </c>
      <c r="B25" s="79" t="s">
        <v>26</v>
      </c>
      <c r="C25" s="80">
        <v>0</v>
      </c>
      <c r="D25" s="80">
        <v>0</v>
      </c>
    </row>
    <row r="26" spans="1:4" ht="15" customHeight="1" x14ac:dyDescent="0.3">
      <c r="A26" s="81"/>
      <c r="B26" s="82" t="s">
        <v>119</v>
      </c>
      <c r="C26" s="83">
        <v>0.36800000000000005</v>
      </c>
      <c r="D26" s="83">
        <v>0.36800000000000005</v>
      </c>
    </row>
    <row r="27" spans="1:4" ht="15" customHeight="1" x14ac:dyDescent="0.3"/>
    <row r="28" spans="1:4" ht="15" customHeight="1" x14ac:dyDescent="0.3">
      <c r="A28" s="69" t="s">
        <v>120</v>
      </c>
      <c r="B28" s="69"/>
      <c r="C28" s="69"/>
      <c r="D28" s="69"/>
    </row>
    <row r="29" spans="1:4" ht="15" customHeight="1" x14ac:dyDescent="0.3">
      <c r="A29" s="70" t="s">
        <v>9</v>
      </c>
      <c r="B29" s="70" t="s">
        <v>10</v>
      </c>
      <c r="C29" s="71" t="s">
        <v>52</v>
      </c>
      <c r="D29" s="71" t="s">
        <v>53</v>
      </c>
    </row>
    <row r="30" spans="1:4" ht="15" customHeight="1" x14ac:dyDescent="0.3">
      <c r="A30" s="72" t="s">
        <v>27</v>
      </c>
      <c r="B30" s="73" t="s">
        <v>121</v>
      </c>
      <c r="C30" s="74">
        <v>0.18149999999999999</v>
      </c>
      <c r="D30" s="77">
        <v>0</v>
      </c>
    </row>
    <row r="31" spans="1:4" ht="15" customHeight="1" x14ac:dyDescent="0.3">
      <c r="A31" s="75" t="s">
        <v>28</v>
      </c>
      <c r="B31" s="76" t="s">
        <v>29</v>
      </c>
      <c r="C31" s="77">
        <v>4.1599999999999998E-2</v>
      </c>
      <c r="D31" s="77">
        <v>0</v>
      </c>
    </row>
    <row r="32" spans="1:4" ht="15" customHeight="1" x14ac:dyDescent="0.3">
      <c r="A32" s="75" t="s">
        <v>30</v>
      </c>
      <c r="B32" s="76" t="s">
        <v>122</v>
      </c>
      <c r="C32" s="77">
        <v>8.8000000000000005E-3</v>
      </c>
      <c r="D32" s="77">
        <v>6.4000000000000003E-3</v>
      </c>
    </row>
    <row r="33" spans="1:4" ht="15" customHeight="1" x14ac:dyDescent="0.3">
      <c r="A33" s="75" t="s">
        <v>31</v>
      </c>
      <c r="B33" s="76" t="s">
        <v>123</v>
      </c>
      <c r="C33" s="77">
        <v>0.1138</v>
      </c>
      <c r="D33" s="77">
        <v>8.3299999999999999E-2</v>
      </c>
    </row>
    <row r="34" spans="1:4" ht="15" customHeight="1" x14ac:dyDescent="0.3">
      <c r="A34" s="75" t="s">
        <v>32</v>
      </c>
      <c r="B34" s="76" t="s">
        <v>33</v>
      </c>
      <c r="C34" s="77">
        <v>5.9999999999999995E-4</v>
      </c>
      <c r="D34" s="77">
        <v>4.0000000000000002E-4</v>
      </c>
    </row>
    <row r="35" spans="1:4" ht="15" customHeight="1" x14ac:dyDescent="0.3">
      <c r="A35" s="75" t="s">
        <v>34</v>
      </c>
      <c r="B35" s="76" t="s">
        <v>124</v>
      </c>
      <c r="C35" s="77">
        <v>7.6E-3</v>
      </c>
      <c r="D35" s="77">
        <v>5.5999999999999999E-3</v>
      </c>
    </row>
    <row r="36" spans="1:4" ht="15" customHeight="1" x14ac:dyDescent="0.3">
      <c r="A36" s="75" t="s">
        <v>35</v>
      </c>
      <c r="B36" s="76" t="s">
        <v>125</v>
      </c>
      <c r="C36" s="77">
        <v>2.87E-2</v>
      </c>
      <c r="D36" s="77">
        <v>0</v>
      </c>
    </row>
    <row r="37" spans="1:4" ht="15" customHeight="1" x14ac:dyDescent="0.3">
      <c r="A37" s="75" t="s">
        <v>36</v>
      </c>
      <c r="B37" s="76" t="s">
        <v>1427</v>
      </c>
      <c r="C37" s="77">
        <v>1E-3</v>
      </c>
      <c r="D37" s="77">
        <v>8.0000000000000004E-4</v>
      </c>
    </row>
    <row r="38" spans="1:4" ht="15" customHeight="1" x14ac:dyDescent="0.3">
      <c r="A38" s="75" t="s">
        <v>37</v>
      </c>
      <c r="B38" s="76" t="s">
        <v>38</v>
      </c>
      <c r="C38" s="77">
        <v>0</v>
      </c>
      <c r="D38" s="77">
        <v>0</v>
      </c>
    </row>
    <row r="39" spans="1:4" ht="15" customHeight="1" x14ac:dyDescent="0.3">
      <c r="A39" s="78" t="s">
        <v>39</v>
      </c>
      <c r="B39" s="79" t="s">
        <v>40</v>
      </c>
      <c r="C39" s="80">
        <v>4.0000000000000002E-4</v>
      </c>
      <c r="D39" s="80">
        <v>2.9999999999999997E-4</v>
      </c>
    </row>
    <row r="40" spans="1:4" ht="15" customHeight="1" x14ac:dyDescent="0.3">
      <c r="A40" s="81"/>
      <c r="B40" s="82" t="s">
        <v>126</v>
      </c>
      <c r="C40" s="83">
        <v>0.38400000000000001</v>
      </c>
      <c r="D40" s="83">
        <v>9.6799999999999983E-2</v>
      </c>
    </row>
    <row r="41" spans="1:4" ht="15" customHeight="1" x14ac:dyDescent="0.3"/>
    <row r="42" spans="1:4" ht="15" customHeight="1" x14ac:dyDescent="0.3">
      <c r="A42" s="69" t="s">
        <v>127</v>
      </c>
      <c r="B42" s="69"/>
      <c r="C42" s="69"/>
      <c r="D42" s="69"/>
    </row>
    <row r="43" spans="1:4" ht="15" customHeight="1" x14ac:dyDescent="0.3">
      <c r="A43" s="70" t="s">
        <v>9</v>
      </c>
      <c r="B43" s="70" t="s">
        <v>10</v>
      </c>
      <c r="C43" s="71" t="s">
        <v>52</v>
      </c>
      <c r="D43" s="71" t="s">
        <v>53</v>
      </c>
    </row>
    <row r="44" spans="1:4" ht="15" customHeight="1" x14ac:dyDescent="0.3">
      <c r="A44" s="72" t="s">
        <v>41</v>
      </c>
      <c r="B44" s="73" t="s">
        <v>42</v>
      </c>
      <c r="C44" s="74">
        <v>5.8900000000000001E-2</v>
      </c>
      <c r="D44" s="74">
        <v>4.3200000000000002E-2</v>
      </c>
    </row>
    <row r="45" spans="1:4" ht="15" customHeight="1" x14ac:dyDescent="0.3">
      <c r="A45" s="75" t="s">
        <v>43</v>
      </c>
      <c r="B45" s="76" t="s">
        <v>44</v>
      </c>
      <c r="C45" s="77">
        <v>1.4E-3</v>
      </c>
      <c r="D45" s="77">
        <v>1E-3</v>
      </c>
    </row>
    <row r="46" spans="1:4" ht="15" customHeight="1" x14ac:dyDescent="0.3">
      <c r="A46" s="75" t="s">
        <v>45</v>
      </c>
      <c r="B46" s="76" t="s">
        <v>128</v>
      </c>
      <c r="C46" s="77">
        <v>0.1265</v>
      </c>
      <c r="D46" s="77">
        <v>9.2700000000000005E-2</v>
      </c>
    </row>
    <row r="47" spans="1:4" ht="15" customHeight="1" x14ac:dyDescent="0.3">
      <c r="A47" s="75" t="s">
        <v>46</v>
      </c>
      <c r="B47" s="76" t="s">
        <v>47</v>
      </c>
      <c r="C47" s="77">
        <v>2.5499999999999998E-2</v>
      </c>
      <c r="D47" s="77">
        <v>1.8700000000000001E-2</v>
      </c>
    </row>
    <row r="48" spans="1:4" ht="15" customHeight="1" x14ac:dyDescent="0.3">
      <c r="A48" s="78" t="s">
        <v>48</v>
      </c>
      <c r="B48" s="79" t="s">
        <v>49</v>
      </c>
      <c r="C48" s="80">
        <v>5.0000000000000001E-3</v>
      </c>
      <c r="D48" s="80">
        <v>3.5500000000000002E-3</v>
      </c>
    </row>
    <row r="49" spans="1:4" ht="15" customHeight="1" x14ac:dyDescent="0.3">
      <c r="A49" s="81"/>
      <c r="B49" s="82" t="s">
        <v>129</v>
      </c>
      <c r="C49" s="83">
        <v>0.21729999999999999</v>
      </c>
      <c r="D49" s="83">
        <v>0.15915000000000001</v>
      </c>
    </row>
    <row r="50" spans="1:4" ht="15" customHeight="1" x14ac:dyDescent="0.3"/>
    <row r="51" spans="1:4" ht="15" customHeight="1" x14ac:dyDescent="0.3">
      <c r="A51" s="69" t="s">
        <v>130</v>
      </c>
      <c r="B51" s="69"/>
      <c r="C51" s="69"/>
      <c r="D51" s="69"/>
    </row>
    <row r="52" spans="1:4" ht="15" customHeight="1" x14ac:dyDescent="0.3">
      <c r="A52" s="70" t="s">
        <v>9</v>
      </c>
      <c r="B52" s="70" t="s">
        <v>10</v>
      </c>
      <c r="C52" s="71" t="s">
        <v>52</v>
      </c>
      <c r="D52" s="71" t="s">
        <v>53</v>
      </c>
    </row>
    <row r="53" spans="1:4" ht="15" customHeight="1" x14ac:dyDescent="0.3">
      <c r="A53" s="72" t="s">
        <v>50</v>
      </c>
      <c r="B53" s="73" t="s">
        <v>131</v>
      </c>
      <c r="C53" s="74">
        <v>0.14131200000000002</v>
      </c>
      <c r="D53" s="74">
        <v>3.5622399999999999E-2</v>
      </c>
    </row>
    <row r="54" spans="1:4" ht="52.2" customHeight="1" x14ac:dyDescent="0.3">
      <c r="A54" s="78" t="s">
        <v>51</v>
      </c>
      <c r="B54" s="79" t="s">
        <v>135</v>
      </c>
      <c r="C54" s="80">
        <v>5.2272000000000004E-3</v>
      </c>
      <c r="D54" s="80">
        <v>3.8240000000000001E-3</v>
      </c>
    </row>
    <row r="55" spans="1:4" ht="15" customHeight="1" x14ac:dyDescent="0.3">
      <c r="A55" s="81"/>
      <c r="B55" s="82" t="s">
        <v>132</v>
      </c>
      <c r="C55" s="83">
        <v>0.14653920000000001</v>
      </c>
      <c r="D55" s="83">
        <v>3.94464E-2</v>
      </c>
    </row>
    <row r="56" spans="1:4" ht="15" customHeight="1" x14ac:dyDescent="0.3"/>
    <row r="57" spans="1:4" ht="15" customHeight="1" x14ac:dyDescent="0.3">
      <c r="A57" s="81"/>
      <c r="B57" s="82" t="s">
        <v>133</v>
      </c>
      <c r="C57" s="83">
        <v>1.1158392000000001</v>
      </c>
      <c r="D57" s="83">
        <v>0.66339640000000011</v>
      </c>
    </row>
    <row r="59" spans="1:4" x14ac:dyDescent="0.3">
      <c r="D59" s="63" t="str">
        <f>'ORÇAMENTO RESUMIDO'!A35</f>
        <v>Castanhal/ PA, 25 de junho de 2024</v>
      </c>
    </row>
    <row r="60" spans="1:4" x14ac:dyDescent="0.3">
      <c r="D60" s="63"/>
    </row>
    <row r="61" spans="1:4" x14ac:dyDescent="0.3">
      <c r="D61" s="63"/>
    </row>
    <row r="62" spans="1:4" x14ac:dyDescent="0.3">
      <c r="D62" s="63"/>
    </row>
    <row r="64" spans="1:4" x14ac:dyDescent="0.3">
      <c r="A64" s="15" t="s">
        <v>87</v>
      </c>
      <c r="B64" s="15"/>
      <c r="C64" s="15"/>
      <c r="D64" s="15"/>
    </row>
    <row r="65" spans="1:4" x14ac:dyDescent="0.3">
      <c r="A65" s="14" t="s">
        <v>57</v>
      </c>
      <c r="B65" s="15"/>
      <c r="C65" s="15"/>
      <c r="D65" s="15"/>
    </row>
    <row r="66" spans="1:4" x14ac:dyDescent="0.3">
      <c r="A66" s="15" t="s">
        <v>88</v>
      </c>
      <c r="B66" s="15"/>
      <c r="C66" s="15"/>
      <c r="D66" s="15"/>
    </row>
    <row r="67" spans="1:4" x14ac:dyDescent="0.3">
      <c r="A67" s="15" t="s">
        <v>198</v>
      </c>
      <c r="B67" s="15"/>
      <c r="C67" s="15"/>
      <c r="D67" s="15"/>
    </row>
    <row r="68" spans="1:4" x14ac:dyDescent="0.3">
      <c r="A68" s="15" t="s">
        <v>199</v>
      </c>
      <c r="B68" s="15"/>
      <c r="C68" s="15"/>
      <c r="D68" s="15"/>
    </row>
  </sheetData>
  <mergeCells count="1">
    <mergeCell ref="A12:D12"/>
  </mergeCells>
  <printOptions horizontalCentered="1"/>
  <pageMargins left="0.39370078740157483" right="0.39370078740157483" top="0.39370078740157483" bottom="0.39370078740157483" header="0" footer="0"/>
  <pageSetup paperSize="9" scale="70" orientation="portrait" r:id="rId1"/>
  <headerFooter>
    <oddFooter>&amp;C&amp;"-,Regular"Aoki &amp; Souza Engenharia Ltda– Al. José Alberto Cruz, 568 – Novo Estrela – Castanhal/PA – Fone (91) 3711-5933
CNPJ 21.250.517/0001-09 – e-mail: contato@formatusengenharia.com.br</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355B-430D-4D16-B3B6-CA148F63919B}">
  <dimension ref="A1:K91"/>
  <sheetViews>
    <sheetView view="pageBreakPreview" topLeftCell="A10" zoomScale="80" zoomScaleNormal="100" zoomScaleSheetLayoutView="80" workbookViewId="0">
      <selection activeCell="C34" sqref="C34"/>
    </sheetView>
  </sheetViews>
  <sheetFormatPr defaultColWidth="11.23046875" defaultRowHeight="13.8" x14ac:dyDescent="0.3"/>
  <cols>
    <col min="1" max="1" width="11.921875" style="4" customWidth="1"/>
    <col min="2" max="2" width="54.69140625" style="4" customWidth="1"/>
    <col min="3" max="3" width="7.07421875" style="4" customWidth="1"/>
    <col min="4" max="4" width="11.61328125" style="4" customWidth="1"/>
    <col min="5" max="5" width="15.921875" style="4" bestFit="1" customWidth="1"/>
    <col min="6" max="6" width="11" style="4" bestFit="1" customWidth="1"/>
    <col min="7" max="7" width="10.921875" style="4" customWidth="1"/>
    <col min="8" max="8" width="3.765625" style="4" customWidth="1"/>
    <col min="9" max="10" width="11.23046875" style="4"/>
    <col min="11" max="11" width="12.07421875" style="4" customWidth="1"/>
    <col min="12" max="16384" width="11.23046875" style="4"/>
  </cols>
  <sheetData>
    <row r="1" spans="1:11" s="30" customFormat="1" ht="71.25" customHeight="1" x14ac:dyDescent="0.3">
      <c r="A1" s="11" t="s">
        <v>57</v>
      </c>
      <c r="B1" s="11"/>
      <c r="C1" s="11"/>
      <c r="D1" s="11"/>
      <c r="E1" s="11"/>
      <c r="F1" s="11"/>
      <c r="G1" s="11"/>
      <c r="H1" s="11"/>
    </row>
    <row r="2" spans="1:11" x14ac:dyDescent="0.3">
      <c r="A2" s="31" t="s">
        <v>146</v>
      </c>
      <c r="B2" s="31"/>
      <c r="C2" s="31" t="s">
        <v>59</v>
      </c>
      <c r="D2" s="12"/>
      <c r="E2" s="12"/>
      <c r="F2" s="31" t="s">
        <v>192</v>
      </c>
    </row>
    <row r="3" spans="1:11" x14ac:dyDescent="0.3">
      <c r="A3" s="117" t="str">
        <f>'ORÇAMENTO RESUMIDO'!A3</f>
        <v>2024.1403.001 – PMO</v>
      </c>
      <c r="B3" s="36"/>
      <c r="C3" s="34" t="str">
        <f>'ORÇAMENTO RESUMIDO'!C3</f>
        <v>64/2024</v>
      </c>
      <c r="D3" s="35"/>
      <c r="E3" s="12"/>
      <c r="F3" s="87">
        <f>'ORÇAMENTO RESUMIDO'!D3</f>
        <v>45468</v>
      </c>
      <c r="G3" s="88"/>
    </row>
    <row r="4" spans="1:11" ht="5.0999999999999996" customHeight="1" x14ac:dyDescent="0.3"/>
    <row r="5" spans="1:11" x14ac:dyDescent="0.3">
      <c r="A5" s="31" t="s">
        <v>60</v>
      </c>
      <c r="C5" s="31" t="s">
        <v>61</v>
      </c>
      <c r="D5" s="32"/>
      <c r="E5" s="32"/>
      <c r="F5" s="3" t="s">
        <v>73</v>
      </c>
    </row>
    <row r="6" spans="1:11" x14ac:dyDescent="0.3">
      <c r="A6" s="31"/>
      <c r="C6" s="31"/>
      <c r="D6" s="32"/>
      <c r="E6" s="32"/>
      <c r="F6" s="31" t="s">
        <v>63</v>
      </c>
      <c r="G6" s="31" t="s">
        <v>64</v>
      </c>
    </row>
    <row r="7" spans="1:11" x14ac:dyDescent="0.3">
      <c r="A7" s="33" t="str">
        <f>ANALÍTICO!A7</f>
        <v>AOKI &amp; SOUZA ENGENHARIA LTDA</v>
      </c>
      <c r="B7" s="37"/>
      <c r="C7" s="33" t="str">
        <f>ANALÍTICO!E7</f>
        <v>21.250.517/0001-09</v>
      </c>
      <c r="D7" s="35"/>
      <c r="F7" s="38">
        <f>ANALÍTICO!H7</f>
        <v>1.1158392000000001</v>
      </c>
      <c r="G7" s="39">
        <f>ANALÍTICO!I7</f>
        <v>0.66339640000000011</v>
      </c>
    </row>
    <row r="8" spans="1:11" ht="5.0999999999999996" customHeight="1" x14ac:dyDescent="0.3"/>
    <row r="9" spans="1:11" x14ac:dyDescent="0.3">
      <c r="F9" s="3" t="s">
        <v>7</v>
      </c>
      <c r="G9" s="32"/>
    </row>
    <row r="10" spans="1:11" x14ac:dyDescent="0.3">
      <c r="A10" s="31" t="s">
        <v>66</v>
      </c>
      <c r="C10" s="31" t="s">
        <v>61</v>
      </c>
      <c r="D10" s="32"/>
      <c r="E10" s="32"/>
      <c r="F10" s="31" t="s">
        <v>67</v>
      </c>
      <c r="G10" s="31" t="s">
        <v>68</v>
      </c>
    </row>
    <row r="11" spans="1:11" x14ac:dyDescent="0.3">
      <c r="A11" s="33" t="str">
        <f>[3]ANALÍTICO!A11</f>
        <v>SECRETARIA DE ESTADO DE ESPORTE E LAZER</v>
      </c>
      <c r="B11" s="37"/>
      <c r="C11" s="33" t="str">
        <f>[3]ANALÍTICO!E11</f>
        <v>03.143.730/0001-30</v>
      </c>
      <c r="D11" s="35"/>
      <c r="F11" s="39">
        <f>ANALÍTICO!H11</f>
        <v>0.22470000000000001</v>
      </c>
      <c r="G11" s="39" t="s">
        <v>134</v>
      </c>
    </row>
    <row r="12" spans="1:11" ht="5.0999999999999996" customHeight="1" x14ac:dyDescent="0.3">
      <c r="F12" s="40"/>
      <c r="G12" s="40"/>
    </row>
    <row r="13" spans="1:11" x14ac:dyDescent="0.3">
      <c r="A13" s="31" t="s">
        <v>69</v>
      </c>
      <c r="F13" s="31" t="s">
        <v>216</v>
      </c>
    </row>
    <row r="14" spans="1:11" x14ac:dyDescent="0.3">
      <c r="A14" s="161" t="str">
        <f>'ORÇAMENTO RESUMIDO'!A14:C14</f>
        <v>RECONSTRUÇÃO DA PRAÇA PURAQUEQUARINHA NO MUNICÍPIO DE OURÉM/PA</v>
      </c>
      <c r="B14" s="164"/>
      <c r="C14" s="164"/>
      <c r="D14" s="162"/>
      <c r="E14" s="86"/>
      <c r="F14" s="41">
        <f>ANALÍTICO!H14</f>
        <v>340934.37</v>
      </c>
      <c r="G14" s="42"/>
    </row>
    <row r="15" spans="1:11" ht="5.0999999999999996" customHeight="1" x14ac:dyDescent="0.3">
      <c r="A15" s="32"/>
      <c r="B15" s="32"/>
      <c r="D15" s="32"/>
      <c r="E15" s="32"/>
      <c r="F15" s="32"/>
      <c r="G15" s="32"/>
      <c r="H15" s="32"/>
    </row>
    <row r="16" spans="1:11" s="30" customFormat="1" ht="24.75" customHeight="1" x14ac:dyDescent="0.3">
      <c r="A16" s="11" t="s">
        <v>201</v>
      </c>
      <c r="B16" s="11"/>
      <c r="C16" s="11"/>
      <c r="D16" s="11"/>
      <c r="E16" s="11"/>
      <c r="F16" s="11"/>
      <c r="G16" s="11"/>
      <c r="H16" s="11"/>
      <c r="J16" s="144" t="s">
        <v>211</v>
      </c>
      <c r="K16" s="144" t="s">
        <v>212</v>
      </c>
    </row>
    <row r="17" spans="1:11" x14ac:dyDescent="0.3">
      <c r="A17" s="1" t="s">
        <v>54</v>
      </c>
      <c r="B17" s="1" t="s">
        <v>10</v>
      </c>
      <c r="C17" s="1" t="s">
        <v>142</v>
      </c>
      <c r="D17" s="1" t="s">
        <v>327</v>
      </c>
      <c r="E17" s="2" t="s">
        <v>56</v>
      </c>
      <c r="F17" s="2" t="s">
        <v>202</v>
      </c>
      <c r="G17" s="2" t="s">
        <v>203</v>
      </c>
      <c r="H17" s="2" t="s">
        <v>204</v>
      </c>
      <c r="J17" s="144" t="s">
        <v>213</v>
      </c>
      <c r="K17" s="145">
        <v>0.8</v>
      </c>
    </row>
    <row r="18" spans="1:11" ht="41.4" x14ac:dyDescent="0.3">
      <c r="A18" s="89" t="s">
        <v>153</v>
      </c>
      <c r="B18" s="91" t="s">
        <v>260</v>
      </c>
      <c r="C18" s="90" t="s">
        <v>217</v>
      </c>
      <c r="D18" s="92">
        <v>60.33</v>
      </c>
      <c r="E18" s="107">
        <v>75950.64</v>
      </c>
      <c r="F18" s="114">
        <f>E18/$F$14</f>
        <v>0.22277202500880156</v>
      </c>
      <c r="G18" s="114">
        <f>F18</f>
        <v>0.22277202500880156</v>
      </c>
      <c r="H18" s="115" t="str">
        <f>IF(G18&lt;=$K$17,"A",IF(G18&lt;=$K$18,"B","C"))</f>
        <v>A</v>
      </c>
      <c r="J18" s="144" t="s">
        <v>214</v>
      </c>
      <c r="K18" s="145">
        <v>0.9</v>
      </c>
    </row>
    <row r="19" spans="1:11" ht="55.2" x14ac:dyDescent="0.3">
      <c r="A19" s="89" t="s">
        <v>174</v>
      </c>
      <c r="B19" s="91" t="s">
        <v>292</v>
      </c>
      <c r="C19" s="90" t="s">
        <v>2</v>
      </c>
      <c r="D19" s="92">
        <v>8</v>
      </c>
      <c r="E19" s="107">
        <v>46960.160000000003</v>
      </c>
      <c r="F19" s="114">
        <f>E19/$F$14</f>
        <v>0.1377395890006631</v>
      </c>
      <c r="G19" s="114">
        <f>F19+G18</f>
        <v>0.36051161400946463</v>
      </c>
      <c r="H19" s="115" t="str">
        <f t="shared" ref="H19:H73" si="0">IF(G19&lt;=$K$17,"A",IF(G19&lt;=$K$18,"B","C"))</f>
        <v>A</v>
      </c>
      <c r="J19" s="144" t="s">
        <v>215</v>
      </c>
      <c r="K19" s="145">
        <v>1</v>
      </c>
    </row>
    <row r="20" spans="1:11" ht="69" x14ac:dyDescent="0.3">
      <c r="A20" s="89" t="s">
        <v>168</v>
      </c>
      <c r="B20" s="91" t="s">
        <v>279</v>
      </c>
      <c r="C20" s="90" t="s">
        <v>2</v>
      </c>
      <c r="D20" s="92">
        <v>10</v>
      </c>
      <c r="E20" s="107">
        <v>19041.5</v>
      </c>
      <c r="F20" s="114">
        <f t="shared" ref="F20:F73" si="1">E20/$F$14</f>
        <v>5.5850925208860577E-2</v>
      </c>
      <c r="G20" s="114">
        <f t="shared" ref="G20:G73" si="2">F20+G19</f>
        <v>0.41636253921832522</v>
      </c>
      <c r="H20" s="115" t="str">
        <f t="shared" si="0"/>
        <v>A</v>
      </c>
    </row>
    <row r="21" spans="1:11" ht="27.6" x14ac:dyDescent="0.3">
      <c r="A21" s="89" t="s">
        <v>239</v>
      </c>
      <c r="B21" s="91" t="s">
        <v>308</v>
      </c>
      <c r="C21" s="90" t="s">
        <v>3</v>
      </c>
      <c r="D21" s="92">
        <v>2000</v>
      </c>
      <c r="E21" s="107">
        <v>16980</v>
      </c>
      <c r="F21" s="114">
        <f t="shared" si="1"/>
        <v>4.9804306911033935E-2</v>
      </c>
      <c r="G21" s="114">
        <f t="shared" si="2"/>
        <v>0.46616684612935916</v>
      </c>
      <c r="H21" s="115" t="str">
        <f t="shared" si="0"/>
        <v>A</v>
      </c>
    </row>
    <row r="22" spans="1:11" ht="55.2" x14ac:dyDescent="0.3">
      <c r="A22" s="89" t="s">
        <v>227</v>
      </c>
      <c r="B22" s="91" t="s">
        <v>287</v>
      </c>
      <c r="C22" s="90" t="s">
        <v>2</v>
      </c>
      <c r="D22" s="92">
        <v>1</v>
      </c>
      <c r="E22" s="107">
        <v>15322.33</v>
      </c>
      <c r="F22" s="114">
        <f t="shared" si="1"/>
        <v>4.4942168781633839E-2</v>
      </c>
      <c r="G22" s="114">
        <f t="shared" si="2"/>
        <v>0.51110901491099303</v>
      </c>
      <c r="H22" s="115" t="str">
        <f t="shared" si="0"/>
        <v>A</v>
      </c>
    </row>
    <row r="23" spans="1:11" ht="27.6" x14ac:dyDescent="0.3">
      <c r="A23" s="89" t="s">
        <v>154</v>
      </c>
      <c r="B23" s="91" t="s">
        <v>261</v>
      </c>
      <c r="C23" s="90" t="s">
        <v>3</v>
      </c>
      <c r="D23" s="92">
        <v>199.12</v>
      </c>
      <c r="E23" s="107">
        <v>13986.190000000002</v>
      </c>
      <c r="F23" s="114">
        <f t="shared" si="1"/>
        <v>4.1023115387281144E-2</v>
      </c>
      <c r="G23" s="114">
        <f t="shared" si="2"/>
        <v>0.55213213029827413</v>
      </c>
      <c r="H23" s="115" t="str">
        <f t="shared" si="0"/>
        <v>A</v>
      </c>
    </row>
    <row r="24" spans="1:11" ht="69" x14ac:dyDescent="0.3">
      <c r="A24" s="89" t="s">
        <v>225</v>
      </c>
      <c r="B24" s="91" t="s">
        <v>285</v>
      </c>
      <c r="C24" s="90" t="s">
        <v>2</v>
      </c>
      <c r="D24" s="92">
        <v>1</v>
      </c>
      <c r="E24" s="107">
        <v>13961.62</v>
      </c>
      <c r="F24" s="114">
        <f t="shared" si="1"/>
        <v>4.0951048731167825E-2</v>
      </c>
      <c r="G24" s="114">
        <f t="shared" si="2"/>
        <v>0.59308317902944196</v>
      </c>
      <c r="H24" s="115" t="str">
        <f t="shared" si="0"/>
        <v>A</v>
      </c>
    </row>
    <row r="25" spans="1:11" x14ac:dyDescent="0.3">
      <c r="A25" s="89" t="s">
        <v>93</v>
      </c>
      <c r="B25" s="91" t="s">
        <v>250</v>
      </c>
      <c r="C25" s="90" t="s">
        <v>2</v>
      </c>
      <c r="D25" s="92">
        <v>1</v>
      </c>
      <c r="E25" s="107">
        <v>13815.44</v>
      </c>
      <c r="F25" s="114">
        <f t="shared" si="1"/>
        <v>4.0522285858125714E-2</v>
      </c>
      <c r="G25" s="114">
        <f t="shared" si="2"/>
        <v>0.63360546488756764</v>
      </c>
      <c r="H25" s="115" t="str">
        <f t="shared" si="0"/>
        <v>A</v>
      </c>
    </row>
    <row r="26" spans="1:11" x14ac:dyDescent="0.3">
      <c r="A26" s="89" t="s">
        <v>184</v>
      </c>
      <c r="B26" s="91" t="s">
        <v>318</v>
      </c>
      <c r="C26" s="90" t="s">
        <v>149</v>
      </c>
      <c r="D26" s="92">
        <v>1205.25</v>
      </c>
      <c r="E26" s="107">
        <v>12486.39</v>
      </c>
      <c r="F26" s="114">
        <f t="shared" si="1"/>
        <v>3.6624028255056833E-2</v>
      </c>
      <c r="G26" s="114">
        <f t="shared" si="2"/>
        <v>0.67022949314262448</v>
      </c>
      <c r="H26" s="115" t="str">
        <f t="shared" si="0"/>
        <v>A</v>
      </c>
    </row>
    <row r="27" spans="1:11" x14ac:dyDescent="0.3">
      <c r="A27" s="89" t="s">
        <v>158</v>
      </c>
      <c r="B27" s="91" t="s">
        <v>267</v>
      </c>
      <c r="C27" s="90" t="s">
        <v>149</v>
      </c>
      <c r="D27" s="92">
        <v>292.32</v>
      </c>
      <c r="E27" s="107">
        <v>11122.78</v>
      </c>
      <c r="F27" s="114">
        <f t="shared" si="1"/>
        <v>3.2624402168663726E-2</v>
      </c>
      <c r="G27" s="114">
        <f t="shared" si="2"/>
        <v>0.70285389531128817</v>
      </c>
      <c r="H27" s="115" t="str">
        <f t="shared" si="0"/>
        <v>A</v>
      </c>
    </row>
    <row r="28" spans="1:11" x14ac:dyDescent="0.3">
      <c r="A28" s="89" t="s">
        <v>161</v>
      </c>
      <c r="B28" s="91" t="s">
        <v>270</v>
      </c>
      <c r="C28" s="90" t="s">
        <v>185</v>
      </c>
      <c r="D28" s="92">
        <v>763</v>
      </c>
      <c r="E28" s="107">
        <v>9934.26</v>
      </c>
      <c r="F28" s="114">
        <f t="shared" si="1"/>
        <v>2.9138335334158303E-2</v>
      </c>
      <c r="G28" s="114">
        <f t="shared" si="2"/>
        <v>0.7319922306454465</v>
      </c>
      <c r="H28" s="115" t="str">
        <f t="shared" si="0"/>
        <v>A</v>
      </c>
    </row>
    <row r="29" spans="1:11" x14ac:dyDescent="0.3">
      <c r="A29" s="89" t="s">
        <v>108</v>
      </c>
      <c r="B29" s="91" t="s">
        <v>253</v>
      </c>
      <c r="C29" s="90" t="s">
        <v>218</v>
      </c>
      <c r="D29" s="92">
        <v>1205.25</v>
      </c>
      <c r="E29" s="107">
        <v>9051.4299999999985</v>
      </c>
      <c r="F29" s="114">
        <f t="shared" si="1"/>
        <v>2.6548892679843332E-2</v>
      </c>
      <c r="G29" s="114">
        <f t="shared" si="2"/>
        <v>0.75854112332528978</v>
      </c>
      <c r="H29" s="115" t="str">
        <f t="shared" si="0"/>
        <v>A</v>
      </c>
    </row>
    <row r="30" spans="1:11" ht="41.4" x14ac:dyDescent="0.3">
      <c r="A30" s="89" t="s">
        <v>156</v>
      </c>
      <c r="B30" s="91" t="s">
        <v>263</v>
      </c>
      <c r="C30" s="90" t="s">
        <v>3</v>
      </c>
      <c r="D30" s="92">
        <v>101.13</v>
      </c>
      <c r="E30" s="107">
        <v>8648.64</v>
      </c>
      <c r="F30" s="114">
        <f t="shared" si="1"/>
        <v>2.5367462951887191E-2</v>
      </c>
      <c r="G30" s="114">
        <f t="shared" si="2"/>
        <v>0.78390858627717697</v>
      </c>
      <c r="H30" s="115" t="str">
        <f t="shared" si="0"/>
        <v>A</v>
      </c>
    </row>
    <row r="31" spans="1:11" x14ac:dyDescent="0.3">
      <c r="A31" s="89" t="s">
        <v>160</v>
      </c>
      <c r="B31" s="91" t="s">
        <v>269</v>
      </c>
      <c r="C31" s="90" t="s">
        <v>185</v>
      </c>
      <c r="D31" s="92">
        <v>616</v>
      </c>
      <c r="E31" s="107">
        <v>8032.6400000000012</v>
      </c>
      <c r="F31" s="114">
        <f t="shared" si="1"/>
        <v>2.3560663596339675E-2</v>
      </c>
      <c r="G31" s="114">
        <f t="shared" si="2"/>
        <v>0.80746924987351665</v>
      </c>
      <c r="H31" s="115" t="str">
        <f t="shared" si="0"/>
        <v>B</v>
      </c>
    </row>
    <row r="32" spans="1:11" ht="27.6" x14ac:dyDescent="0.3">
      <c r="A32" s="89" t="s">
        <v>155</v>
      </c>
      <c r="B32" s="91" t="s">
        <v>262</v>
      </c>
      <c r="C32" s="90" t="s">
        <v>3</v>
      </c>
      <c r="D32" s="92">
        <v>96</v>
      </c>
      <c r="E32" s="107">
        <v>7341.12</v>
      </c>
      <c r="F32" s="114">
        <f t="shared" si="1"/>
        <v>2.1532355332787363E-2</v>
      </c>
      <c r="G32" s="114">
        <f t="shared" si="2"/>
        <v>0.82900160520630406</v>
      </c>
      <c r="H32" s="115" t="str">
        <f t="shared" si="0"/>
        <v>B</v>
      </c>
    </row>
    <row r="33" spans="1:8" x14ac:dyDescent="0.3">
      <c r="A33" s="89" t="s">
        <v>106</v>
      </c>
      <c r="B33" s="91" t="s">
        <v>252</v>
      </c>
      <c r="C33" s="90" t="s">
        <v>218</v>
      </c>
      <c r="D33" s="92">
        <v>12</v>
      </c>
      <c r="E33" s="107">
        <v>6968.76</v>
      </c>
      <c r="F33" s="114">
        <f t="shared" si="1"/>
        <v>2.0440180319748931E-2</v>
      </c>
      <c r="G33" s="114">
        <f t="shared" si="2"/>
        <v>0.84944178552605298</v>
      </c>
      <c r="H33" s="115" t="str">
        <f t="shared" si="0"/>
        <v>B</v>
      </c>
    </row>
    <row r="34" spans="1:8" ht="41.4" x14ac:dyDescent="0.3">
      <c r="A34" s="89" t="s">
        <v>164</v>
      </c>
      <c r="B34" s="91" t="s">
        <v>273</v>
      </c>
      <c r="C34" s="90" t="s">
        <v>2</v>
      </c>
      <c r="D34" s="92">
        <v>2</v>
      </c>
      <c r="E34" s="107">
        <v>4743.68</v>
      </c>
      <c r="F34" s="114">
        <f t="shared" si="1"/>
        <v>1.3913762933317636E-2</v>
      </c>
      <c r="G34" s="114">
        <f t="shared" si="2"/>
        <v>0.86335554845937057</v>
      </c>
      <c r="H34" s="115" t="str">
        <f t="shared" si="0"/>
        <v>B</v>
      </c>
    </row>
    <row r="35" spans="1:8" ht="55.2" x14ac:dyDescent="0.3">
      <c r="A35" s="89" t="s">
        <v>170</v>
      </c>
      <c r="B35" s="91" t="s">
        <v>281</v>
      </c>
      <c r="C35" s="90" t="s">
        <v>2</v>
      </c>
      <c r="D35" s="92">
        <v>1</v>
      </c>
      <c r="E35" s="107">
        <v>4488.0200000000004</v>
      </c>
      <c r="F35" s="114">
        <f t="shared" si="1"/>
        <v>1.3163882538448676E-2</v>
      </c>
      <c r="G35" s="114">
        <f t="shared" si="2"/>
        <v>0.87651943099781926</v>
      </c>
      <c r="H35" s="115" t="str">
        <f t="shared" si="0"/>
        <v>B</v>
      </c>
    </row>
    <row r="36" spans="1:8" ht="41.4" x14ac:dyDescent="0.3">
      <c r="A36" s="89" t="s">
        <v>165</v>
      </c>
      <c r="B36" s="91" t="s">
        <v>274</v>
      </c>
      <c r="C36" s="90" t="s">
        <v>2</v>
      </c>
      <c r="D36" s="92">
        <v>2</v>
      </c>
      <c r="E36" s="107">
        <v>3334.94</v>
      </c>
      <c r="F36" s="114">
        <f t="shared" si="1"/>
        <v>9.7817653292039761E-3</v>
      </c>
      <c r="G36" s="114">
        <f t="shared" si="2"/>
        <v>0.8863011963270232</v>
      </c>
      <c r="H36" s="115" t="str">
        <f t="shared" si="0"/>
        <v>B</v>
      </c>
    </row>
    <row r="37" spans="1:8" ht="27.6" x14ac:dyDescent="0.3">
      <c r="A37" s="89" t="s">
        <v>221</v>
      </c>
      <c r="B37" s="91" t="s">
        <v>264</v>
      </c>
      <c r="C37" s="90" t="s">
        <v>218</v>
      </c>
      <c r="D37" s="92">
        <v>10.5</v>
      </c>
      <c r="E37" s="107">
        <v>3281.67</v>
      </c>
      <c r="F37" s="114">
        <f t="shared" si="1"/>
        <v>9.6255182485708319E-3</v>
      </c>
      <c r="G37" s="114">
        <f t="shared" si="2"/>
        <v>0.89592671457559403</v>
      </c>
      <c r="H37" s="115" t="str">
        <f t="shared" si="0"/>
        <v>B</v>
      </c>
    </row>
    <row r="38" spans="1:8" ht="27.6" x14ac:dyDescent="0.3">
      <c r="A38" s="89" t="s">
        <v>175</v>
      </c>
      <c r="B38" s="91" t="s">
        <v>293</v>
      </c>
      <c r="C38" s="90" t="s">
        <v>2</v>
      </c>
      <c r="D38" s="92">
        <v>8</v>
      </c>
      <c r="E38" s="107">
        <v>3252.88</v>
      </c>
      <c r="F38" s="114">
        <f t="shared" si="1"/>
        <v>9.5410738436256821E-3</v>
      </c>
      <c r="G38" s="114">
        <f t="shared" si="2"/>
        <v>0.90546778841921971</v>
      </c>
      <c r="H38" s="115" t="str">
        <f t="shared" si="0"/>
        <v>C</v>
      </c>
    </row>
    <row r="39" spans="1:8" ht="27.6" x14ac:dyDescent="0.3">
      <c r="A39" s="89" t="s">
        <v>171</v>
      </c>
      <c r="B39" s="91" t="s">
        <v>282</v>
      </c>
      <c r="C39" s="90" t="s">
        <v>2</v>
      </c>
      <c r="D39" s="92">
        <v>1</v>
      </c>
      <c r="E39" s="107">
        <v>3240.15</v>
      </c>
      <c r="F39" s="114">
        <f t="shared" si="1"/>
        <v>9.5037352790215898E-3</v>
      </c>
      <c r="G39" s="114">
        <f t="shared" si="2"/>
        <v>0.91497152369824131</v>
      </c>
      <c r="H39" s="115" t="str">
        <f t="shared" si="0"/>
        <v>C</v>
      </c>
    </row>
    <row r="40" spans="1:8" ht="41.4" x14ac:dyDescent="0.3">
      <c r="A40" s="89" t="s">
        <v>166</v>
      </c>
      <c r="B40" s="91" t="s">
        <v>275</v>
      </c>
      <c r="C40" s="90" t="s">
        <v>2</v>
      </c>
      <c r="D40" s="92">
        <v>2</v>
      </c>
      <c r="E40" s="107">
        <v>3118.08</v>
      </c>
      <c r="F40" s="114">
        <f t="shared" si="1"/>
        <v>9.1456898288078143E-3</v>
      </c>
      <c r="G40" s="114">
        <f t="shared" si="2"/>
        <v>0.92411721352704912</v>
      </c>
      <c r="H40" s="115" t="str">
        <f t="shared" si="0"/>
        <v>C</v>
      </c>
    </row>
    <row r="41" spans="1:8" x14ac:dyDescent="0.3">
      <c r="A41" s="89" t="s">
        <v>243</v>
      </c>
      <c r="B41" s="91" t="s">
        <v>312</v>
      </c>
      <c r="C41" s="90" t="s">
        <v>2</v>
      </c>
      <c r="D41" s="92">
        <v>10</v>
      </c>
      <c r="E41" s="107">
        <v>2876.7</v>
      </c>
      <c r="F41" s="114">
        <f t="shared" si="1"/>
        <v>8.4376943280901825E-3</v>
      </c>
      <c r="G41" s="114">
        <f t="shared" si="2"/>
        <v>0.93255490785513928</v>
      </c>
      <c r="H41" s="115" t="str">
        <f t="shared" si="0"/>
        <v>C</v>
      </c>
    </row>
    <row r="42" spans="1:8" ht="27.6" x14ac:dyDescent="0.3">
      <c r="A42" s="89" t="s">
        <v>151</v>
      </c>
      <c r="B42" s="91" t="s">
        <v>256</v>
      </c>
      <c r="C42" s="90" t="s">
        <v>218</v>
      </c>
      <c r="D42" s="92">
        <v>224.57</v>
      </c>
      <c r="E42" s="107">
        <v>2750.98</v>
      </c>
      <c r="F42" s="114">
        <f t="shared" si="1"/>
        <v>8.0689430050716222E-3</v>
      </c>
      <c r="G42" s="114">
        <f t="shared" si="2"/>
        <v>0.94062385086021094</v>
      </c>
      <c r="H42" s="115" t="str">
        <f t="shared" si="0"/>
        <v>C</v>
      </c>
    </row>
    <row r="43" spans="1:8" x14ac:dyDescent="0.3">
      <c r="A43" s="89" t="s">
        <v>172</v>
      </c>
      <c r="B43" s="91" t="s">
        <v>283</v>
      </c>
      <c r="C43" s="90" t="s">
        <v>218</v>
      </c>
      <c r="D43" s="92">
        <v>47.75</v>
      </c>
      <c r="E43" s="107">
        <v>2732.26</v>
      </c>
      <c r="F43" s="114">
        <f t="shared" si="1"/>
        <v>8.0140350766043332E-3</v>
      </c>
      <c r="G43" s="114">
        <f t="shared" si="2"/>
        <v>0.94863788593681531</v>
      </c>
      <c r="H43" s="115" t="str">
        <f t="shared" si="0"/>
        <v>C</v>
      </c>
    </row>
    <row r="44" spans="1:8" x14ac:dyDescent="0.3">
      <c r="A44" s="89" t="s">
        <v>159</v>
      </c>
      <c r="B44" s="91" t="s">
        <v>268</v>
      </c>
      <c r="C44" s="90" t="s">
        <v>218</v>
      </c>
      <c r="D44" s="92">
        <v>347.47</v>
      </c>
      <c r="E44" s="107">
        <v>2668.57</v>
      </c>
      <c r="F44" s="114">
        <f t="shared" si="1"/>
        <v>7.8272249289504017E-3</v>
      </c>
      <c r="G44" s="114">
        <f t="shared" si="2"/>
        <v>0.95646511086576569</v>
      </c>
      <c r="H44" s="115" t="str">
        <f t="shared" si="0"/>
        <v>C</v>
      </c>
    </row>
    <row r="45" spans="1:8" ht="27.6" x14ac:dyDescent="0.3">
      <c r="A45" s="89" t="s">
        <v>104</v>
      </c>
      <c r="B45" s="91" t="s">
        <v>251</v>
      </c>
      <c r="C45" s="90" t="s">
        <v>218</v>
      </c>
      <c r="D45" s="92">
        <v>4.5</v>
      </c>
      <c r="E45" s="107">
        <v>1807.38</v>
      </c>
      <c r="F45" s="114">
        <f t="shared" si="1"/>
        <v>5.3012549013465556E-3</v>
      </c>
      <c r="G45" s="114">
        <f t="shared" si="2"/>
        <v>0.96176636576711227</v>
      </c>
      <c r="H45" s="115" t="str">
        <f t="shared" si="0"/>
        <v>C</v>
      </c>
    </row>
    <row r="46" spans="1:8" ht="41.4" x14ac:dyDescent="0.3">
      <c r="A46" s="89" t="s">
        <v>232</v>
      </c>
      <c r="B46" s="91" t="s">
        <v>301</v>
      </c>
      <c r="C46" s="90" t="s">
        <v>3</v>
      </c>
      <c r="D46" s="92">
        <v>100</v>
      </c>
      <c r="E46" s="107">
        <v>1616.9999999999998</v>
      </c>
      <c r="F46" s="114">
        <f t="shared" si="1"/>
        <v>4.7428483083122412E-3</v>
      </c>
      <c r="G46" s="114">
        <f t="shared" si="2"/>
        <v>0.96650921407542456</v>
      </c>
      <c r="H46" s="115" t="str">
        <f t="shared" si="0"/>
        <v>C</v>
      </c>
    </row>
    <row r="47" spans="1:8" ht="27.6" x14ac:dyDescent="0.3">
      <c r="A47" s="89" t="s">
        <v>150</v>
      </c>
      <c r="B47" s="91" t="s">
        <v>255</v>
      </c>
      <c r="C47" s="90" t="s">
        <v>217</v>
      </c>
      <c r="D47" s="92">
        <v>4.1900000000000004</v>
      </c>
      <c r="E47" s="107">
        <v>1583.99</v>
      </c>
      <c r="F47" s="114">
        <f t="shared" si="1"/>
        <v>4.6460261545352554E-3</v>
      </c>
      <c r="G47" s="114">
        <f t="shared" si="2"/>
        <v>0.9711552402299598</v>
      </c>
      <c r="H47" s="115" t="str">
        <f t="shared" si="0"/>
        <v>C</v>
      </c>
    </row>
    <row r="48" spans="1:8" x14ac:dyDescent="0.3">
      <c r="A48" s="89" t="s">
        <v>220</v>
      </c>
      <c r="B48" s="91" t="s">
        <v>258</v>
      </c>
      <c r="C48" s="90" t="s">
        <v>218</v>
      </c>
      <c r="D48" s="92">
        <v>348.96</v>
      </c>
      <c r="E48" s="107">
        <v>1308.5999999999999</v>
      </c>
      <c r="F48" s="114">
        <f t="shared" si="1"/>
        <v>3.8382753842037104E-3</v>
      </c>
      <c r="G48" s="114">
        <f t="shared" si="2"/>
        <v>0.97499351561416348</v>
      </c>
      <c r="H48" s="115" t="str">
        <f t="shared" si="0"/>
        <v>C</v>
      </c>
    </row>
    <row r="49" spans="1:8" ht="27.6" x14ac:dyDescent="0.3">
      <c r="A49" s="89" t="s">
        <v>229</v>
      </c>
      <c r="B49" s="91" t="s">
        <v>289</v>
      </c>
      <c r="C49" s="90" t="s">
        <v>2</v>
      </c>
      <c r="D49" s="92">
        <v>1</v>
      </c>
      <c r="E49" s="107">
        <v>1014.41</v>
      </c>
      <c r="F49" s="114">
        <f t="shared" si="1"/>
        <v>2.9753820361379229E-3</v>
      </c>
      <c r="G49" s="114">
        <f t="shared" si="2"/>
        <v>0.97796889765030137</v>
      </c>
      <c r="H49" s="115" t="str">
        <f t="shared" si="0"/>
        <v>C</v>
      </c>
    </row>
    <row r="50" spans="1:8" x14ac:dyDescent="0.3">
      <c r="A50" s="89" t="s">
        <v>162</v>
      </c>
      <c r="B50" s="91" t="s">
        <v>271</v>
      </c>
      <c r="C50" s="90" t="s">
        <v>186</v>
      </c>
      <c r="D50" s="92">
        <v>194.55</v>
      </c>
      <c r="E50" s="107">
        <v>1009.71</v>
      </c>
      <c r="F50" s="114">
        <f t="shared" si="1"/>
        <v>2.9615963917043625E-3</v>
      </c>
      <c r="G50" s="114">
        <f t="shared" si="2"/>
        <v>0.98093049404200572</v>
      </c>
      <c r="H50" s="115" t="str">
        <f t="shared" si="0"/>
        <v>C</v>
      </c>
    </row>
    <row r="51" spans="1:8" ht="27.6" x14ac:dyDescent="0.3">
      <c r="A51" s="89" t="s">
        <v>233</v>
      </c>
      <c r="B51" s="91" t="s">
        <v>302</v>
      </c>
      <c r="C51" s="90" t="s">
        <v>3</v>
      </c>
      <c r="D51" s="92">
        <v>60</v>
      </c>
      <c r="E51" s="107">
        <v>914.4</v>
      </c>
      <c r="F51" s="114">
        <f t="shared" si="1"/>
        <v>2.6820411212867745E-3</v>
      </c>
      <c r="G51" s="114">
        <f t="shared" si="2"/>
        <v>0.9836125351632925</v>
      </c>
      <c r="H51" s="115" t="str">
        <f t="shared" si="0"/>
        <v>C</v>
      </c>
    </row>
    <row r="52" spans="1:8" ht="41.4" x14ac:dyDescent="0.3">
      <c r="A52" s="89" t="s">
        <v>234</v>
      </c>
      <c r="B52" s="91" t="s">
        <v>303</v>
      </c>
      <c r="C52" s="90" t="s">
        <v>3</v>
      </c>
      <c r="D52" s="92">
        <v>60</v>
      </c>
      <c r="E52" s="107">
        <v>892.19999999999993</v>
      </c>
      <c r="F52" s="114">
        <f t="shared" si="1"/>
        <v>2.6169259497069771E-3</v>
      </c>
      <c r="G52" s="114">
        <f t="shared" si="2"/>
        <v>0.98622946111299947</v>
      </c>
      <c r="H52" s="115" t="str">
        <f t="shared" si="0"/>
        <v>C</v>
      </c>
    </row>
    <row r="53" spans="1:8" ht="27.6" x14ac:dyDescent="0.3">
      <c r="A53" s="89" t="s">
        <v>223</v>
      </c>
      <c r="B53" s="91" t="s">
        <v>277</v>
      </c>
      <c r="C53" s="90" t="s">
        <v>3</v>
      </c>
      <c r="D53" s="92">
        <v>394.75</v>
      </c>
      <c r="E53" s="107">
        <v>836.87</v>
      </c>
      <c r="F53" s="114">
        <f t="shared" si="1"/>
        <v>2.4546366504497627E-3</v>
      </c>
      <c r="G53" s="114">
        <f t="shared" si="2"/>
        <v>0.98868409776344923</v>
      </c>
      <c r="H53" s="115" t="str">
        <f t="shared" si="0"/>
        <v>C</v>
      </c>
    </row>
    <row r="54" spans="1:8" ht="41.4" x14ac:dyDescent="0.3">
      <c r="A54" s="89" t="s">
        <v>183</v>
      </c>
      <c r="B54" s="91" t="s">
        <v>315</v>
      </c>
      <c r="C54" s="90" t="s">
        <v>2</v>
      </c>
      <c r="D54" s="92">
        <v>1</v>
      </c>
      <c r="E54" s="107">
        <v>614.98</v>
      </c>
      <c r="F54" s="114">
        <f t="shared" si="1"/>
        <v>1.8038075773938545E-3</v>
      </c>
      <c r="G54" s="114">
        <f t="shared" si="2"/>
        <v>0.99048790534084308</v>
      </c>
      <c r="H54" s="115" t="str">
        <f t="shared" si="0"/>
        <v>C</v>
      </c>
    </row>
    <row r="55" spans="1:8" ht="27.6" x14ac:dyDescent="0.3">
      <c r="A55" s="89" t="s">
        <v>177</v>
      </c>
      <c r="B55" s="91" t="s">
        <v>295</v>
      </c>
      <c r="C55" s="90" t="s">
        <v>2</v>
      </c>
      <c r="D55" s="92">
        <v>1</v>
      </c>
      <c r="E55" s="107">
        <v>493.16</v>
      </c>
      <c r="F55" s="114">
        <f t="shared" si="1"/>
        <v>1.4464954061393107E-3</v>
      </c>
      <c r="G55" s="114">
        <f t="shared" si="2"/>
        <v>0.99193440074698236</v>
      </c>
      <c r="H55" s="115" t="str">
        <f t="shared" si="0"/>
        <v>C</v>
      </c>
    </row>
    <row r="56" spans="1:8" ht="27.6" x14ac:dyDescent="0.3">
      <c r="A56" s="89" t="s">
        <v>247</v>
      </c>
      <c r="B56" s="91" t="s">
        <v>316</v>
      </c>
      <c r="C56" s="90" t="s">
        <v>2</v>
      </c>
      <c r="D56" s="92">
        <v>1</v>
      </c>
      <c r="E56" s="107">
        <v>376.73000000000008</v>
      </c>
      <c r="F56" s="114">
        <f t="shared" si="1"/>
        <v>1.1049927292458078E-3</v>
      </c>
      <c r="G56" s="114">
        <f t="shared" si="2"/>
        <v>0.99303939347622816</v>
      </c>
      <c r="H56" s="115" t="str">
        <f t="shared" si="0"/>
        <v>C</v>
      </c>
    </row>
    <row r="57" spans="1:8" x14ac:dyDescent="0.3">
      <c r="A57" s="89" t="s">
        <v>248</v>
      </c>
      <c r="B57" s="91" t="s">
        <v>317</v>
      </c>
      <c r="C57" s="90" t="s">
        <v>2</v>
      </c>
      <c r="D57" s="92">
        <v>3</v>
      </c>
      <c r="E57" s="107">
        <v>352.38</v>
      </c>
      <c r="F57" s="114">
        <f t="shared" si="1"/>
        <v>1.0335713586166158E-3</v>
      </c>
      <c r="G57" s="114">
        <f t="shared" si="2"/>
        <v>0.99407296483484475</v>
      </c>
      <c r="H57" s="115" t="str">
        <f t="shared" si="0"/>
        <v>C</v>
      </c>
    </row>
    <row r="58" spans="1:8" ht="27.6" x14ac:dyDescent="0.3">
      <c r="A58" s="89" t="s">
        <v>182</v>
      </c>
      <c r="B58" s="91" t="s">
        <v>314</v>
      </c>
      <c r="C58" s="90" t="s">
        <v>2</v>
      </c>
      <c r="D58" s="92">
        <v>1</v>
      </c>
      <c r="E58" s="107">
        <v>322.26</v>
      </c>
      <c r="F58" s="114">
        <f t="shared" si="1"/>
        <v>9.4522590960835072E-4</v>
      </c>
      <c r="G58" s="114">
        <f t="shared" si="2"/>
        <v>0.99501819074445308</v>
      </c>
      <c r="H58" s="115" t="str">
        <f t="shared" si="0"/>
        <v>C</v>
      </c>
    </row>
    <row r="59" spans="1:8" ht="27.6" x14ac:dyDescent="0.3">
      <c r="A59" s="89" t="s">
        <v>244</v>
      </c>
      <c r="B59" s="91" t="s">
        <v>187</v>
      </c>
      <c r="C59" s="90" t="s">
        <v>0</v>
      </c>
      <c r="D59" s="92">
        <v>3</v>
      </c>
      <c r="E59" s="107">
        <v>218.61</v>
      </c>
      <c r="F59" s="114">
        <f t="shared" si="1"/>
        <v>6.4120845311078499E-4</v>
      </c>
      <c r="G59" s="114">
        <f t="shared" si="2"/>
        <v>0.99565939919756385</v>
      </c>
      <c r="H59" s="115" t="str">
        <f t="shared" si="0"/>
        <v>C</v>
      </c>
    </row>
    <row r="60" spans="1:8" ht="41.4" x14ac:dyDescent="0.3">
      <c r="A60" s="89" t="s">
        <v>241</v>
      </c>
      <c r="B60" s="91" t="s">
        <v>310</v>
      </c>
      <c r="C60" s="90" t="s">
        <v>3</v>
      </c>
      <c r="D60" s="92">
        <v>15</v>
      </c>
      <c r="E60" s="107">
        <v>201.15</v>
      </c>
      <c r="F60" s="114">
        <f t="shared" si="1"/>
        <v>5.899962505980257E-4</v>
      </c>
      <c r="G60" s="114">
        <f t="shared" si="2"/>
        <v>0.99624939544816193</v>
      </c>
      <c r="H60" s="115" t="str">
        <f t="shared" si="0"/>
        <v>C</v>
      </c>
    </row>
    <row r="61" spans="1:8" x14ac:dyDescent="0.3">
      <c r="A61" s="89" t="s">
        <v>242</v>
      </c>
      <c r="B61" s="91" t="s">
        <v>311</v>
      </c>
      <c r="C61" s="90" t="s">
        <v>3</v>
      </c>
      <c r="D61" s="92">
        <v>10</v>
      </c>
      <c r="E61" s="107">
        <v>175.3</v>
      </c>
      <c r="F61" s="114">
        <f t="shared" si="1"/>
        <v>5.1417520621344223E-4</v>
      </c>
      <c r="G61" s="114">
        <f t="shared" si="2"/>
        <v>0.99676357065437537</v>
      </c>
      <c r="H61" s="115" t="str">
        <f t="shared" si="0"/>
        <v>C</v>
      </c>
    </row>
    <row r="62" spans="1:8" x14ac:dyDescent="0.3">
      <c r="A62" s="89" t="s">
        <v>230</v>
      </c>
      <c r="B62" s="91" t="s">
        <v>296</v>
      </c>
      <c r="C62" s="90" t="s">
        <v>2</v>
      </c>
      <c r="D62" s="92">
        <v>1</v>
      </c>
      <c r="E62" s="107">
        <v>172.93999999999997</v>
      </c>
      <c r="F62" s="114">
        <f t="shared" si="1"/>
        <v>5.0725305283829249E-4</v>
      </c>
      <c r="G62" s="114">
        <f t="shared" si="2"/>
        <v>0.99727082370721365</v>
      </c>
      <c r="H62" s="115" t="str">
        <f t="shared" si="0"/>
        <v>C</v>
      </c>
    </row>
    <row r="63" spans="1:8" ht="27.6" x14ac:dyDescent="0.3">
      <c r="A63" s="89" t="s">
        <v>246</v>
      </c>
      <c r="B63" s="91" t="s">
        <v>188</v>
      </c>
      <c r="C63" s="90" t="s">
        <v>0</v>
      </c>
      <c r="D63" s="92">
        <v>2</v>
      </c>
      <c r="E63" s="107">
        <v>170.8</v>
      </c>
      <c r="F63" s="114">
        <f t="shared" si="1"/>
        <v>5.0097618494726712E-4</v>
      </c>
      <c r="G63" s="114">
        <f t="shared" si="2"/>
        <v>0.99777179989216092</v>
      </c>
      <c r="H63" s="115" t="str">
        <f t="shared" si="0"/>
        <v>C</v>
      </c>
    </row>
    <row r="64" spans="1:8" ht="27.6" x14ac:dyDescent="0.3">
      <c r="A64" s="89" t="s">
        <v>245</v>
      </c>
      <c r="B64" s="91" t="s">
        <v>4</v>
      </c>
      <c r="C64" s="90" t="s">
        <v>0</v>
      </c>
      <c r="D64" s="92">
        <v>2</v>
      </c>
      <c r="E64" s="107">
        <v>148.72</v>
      </c>
      <c r="F64" s="114">
        <f t="shared" si="1"/>
        <v>4.3621298726790144E-4</v>
      </c>
      <c r="G64" s="114">
        <f t="shared" si="2"/>
        <v>0.99820801287942884</v>
      </c>
      <c r="H64" s="115" t="str">
        <f t="shared" si="0"/>
        <v>C</v>
      </c>
    </row>
    <row r="65" spans="1:8" x14ac:dyDescent="0.3">
      <c r="A65" s="89" t="s">
        <v>179</v>
      </c>
      <c r="B65" s="91" t="s">
        <v>299</v>
      </c>
      <c r="C65" s="90" t="s">
        <v>186</v>
      </c>
      <c r="D65" s="92">
        <v>3</v>
      </c>
      <c r="E65" s="107">
        <v>143.69999999999999</v>
      </c>
      <c r="F65" s="114">
        <f t="shared" si="1"/>
        <v>4.2148874576652387E-4</v>
      </c>
      <c r="G65" s="114">
        <f t="shared" si="2"/>
        <v>0.99862950162519537</v>
      </c>
      <c r="H65" s="115" t="str">
        <f t="shared" si="0"/>
        <v>C</v>
      </c>
    </row>
    <row r="66" spans="1:8" x14ac:dyDescent="0.3">
      <c r="A66" s="89" t="s">
        <v>152</v>
      </c>
      <c r="B66" s="91" t="s">
        <v>257</v>
      </c>
      <c r="C66" s="90" t="s">
        <v>2</v>
      </c>
      <c r="D66" s="92">
        <v>8</v>
      </c>
      <c r="E66" s="107">
        <v>132.96</v>
      </c>
      <c r="F66" s="114">
        <f t="shared" si="1"/>
        <v>3.8998708167791942E-4</v>
      </c>
      <c r="G66" s="114">
        <f t="shared" si="2"/>
        <v>0.99901948870687329</v>
      </c>
      <c r="H66" s="115" t="str">
        <f t="shared" si="0"/>
        <v>C</v>
      </c>
    </row>
    <row r="67" spans="1:8" ht="27.6" x14ac:dyDescent="0.3">
      <c r="A67" s="89" t="s">
        <v>240</v>
      </c>
      <c r="B67" s="91" t="s">
        <v>309</v>
      </c>
      <c r="C67" s="90" t="s">
        <v>3</v>
      </c>
      <c r="D67" s="92">
        <v>5</v>
      </c>
      <c r="E67" s="107">
        <v>106.64999999999999</v>
      </c>
      <c r="F67" s="114">
        <f t="shared" si="1"/>
        <v>3.1281680400834915E-4</v>
      </c>
      <c r="G67" s="114">
        <f t="shared" si="2"/>
        <v>0.99933230551088159</v>
      </c>
      <c r="H67" s="115" t="str">
        <f t="shared" si="0"/>
        <v>C</v>
      </c>
    </row>
    <row r="68" spans="1:8" x14ac:dyDescent="0.3">
      <c r="A68" s="89" t="s">
        <v>180</v>
      </c>
      <c r="B68" s="91" t="s">
        <v>300</v>
      </c>
      <c r="C68" s="90" t="s">
        <v>186</v>
      </c>
      <c r="D68" s="92">
        <v>3</v>
      </c>
      <c r="E68" s="107">
        <v>95.61</v>
      </c>
      <c r="F68" s="114">
        <f t="shared" si="1"/>
        <v>2.8043520516866634E-4</v>
      </c>
      <c r="G68" s="114">
        <f t="shared" si="2"/>
        <v>0.99961274071605022</v>
      </c>
      <c r="H68" s="115" t="str">
        <f t="shared" si="0"/>
        <v>C</v>
      </c>
    </row>
    <row r="69" spans="1:8" x14ac:dyDescent="0.3">
      <c r="A69" s="89" t="s">
        <v>235</v>
      </c>
      <c r="B69" s="91" t="s">
        <v>304</v>
      </c>
      <c r="C69" s="90" t="s">
        <v>2</v>
      </c>
      <c r="D69" s="92">
        <v>1</v>
      </c>
      <c r="E69" s="107">
        <v>33.31</v>
      </c>
      <c r="F69" s="114">
        <f t="shared" si="1"/>
        <v>9.770208852806481E-5</v>
      </c>
      <c r="G69" s="114">
        <f t="shared" si="2"/>
        <v>0.99971044280457833</v>
      </c>
      <c r="H69" s="115" t="str">
        <f t="shared" si="0"/>
        <v>C</v>
      </c>
    </row>
    <row r="70" spans="1:8" x14ac:dyDescent="0.3">
      <c r="A70" s="89" t="s">
        <v>237</v>
      </c>
      <c r="B70" s="91" t="s">
        <v>306</v>
      </c>
      <c r="C70" s="90" t="s">
        <v>2</v>
      </c>
      <c r="D70" s="92">
        <v>2</v>
      </c>
      <c r="E70" s="107">
        <v>29.22</v>
      </c>
      <c r="F70" s="114">
        <f t="shared" si="1"/>
        <v>8.5705644755030121E-5</v>
      </c>
      <c r="G70" s="114">
        <f t="shared" si="2"/>
        <v>0.9997961484493334</v>
      </c>
      <c r="H70" s="115" t="str">
        <f t="shared" si="0"/>
        <v>C</v>
      </c>
    </row>
    <row r="71" spans="1:8" x14ac:dyDescent="0.3">
      <c r="A71" s="89" t="s">
        <v>236</v>
      </c>
      <c r="B71" s="91" t="s">
        <v>305</v>
      </c>
      <c r="C71" s="90" t="s">
        <v>2</v>
      </c>
      <c r="D71" s="92">
        <v>1</v>
      </c>
      <c r="E71" s="107">
        <v>27.94</v>
      </c>
      <c r="F71" s="114">
        <f t="shared" si="1"/>
        <v>8.1951256483762548E-5</v>
      </c>
      <c r="G71" s="114">
        <f t="shared" si="2"/>
        <v>0.9998780997058172</v>
      </c>
      <c r="H71" s="115" t="str">
        <f t="shared" si="0"/>
        <v>C</v>
      </c>
    </row>
    <row r="72" spans="1:8" x14ac:dyDescent="0.3">
      <c r="A72" s="89" t="s">
        <v>231</v>
      </c>
      <c r="B72" s="91" t="s">
        <v>297</v>
      </c>
      <c r="C72" s="90" t="s">
        <v>2</v>
      </c>
      <c r="D72" s="92">
        <v>2</v>
      </c>
      <c r="E72" s="107">
        <v>23.54</v>
      </c>
      <c r="F72" s="114">
        <f t="shared" si="1"/>
        <v>6.9045546801280253E-5</v>
      </c>
      <c r="G72" s="114">
        <f t="shared" si="2"/>
        <v>0.99994714525261852</v>
      </c>
      <c r="H72" s="115" t="str">
        <f t="shared" si="0"/>
        <v>C</v>
      </c>
    </row>
    <row r="73" spans="1:8" x14ac:dyDescent="0.3">
      <c r="A73" s="89" t="s">
        <v>238</v>
      </c>
      <c r="B73" s="91" t="s">
        <v>307</v>
      </c>
      <c r="C73" s="90" t="s">
        <v>2</v>
      </c>
      <c r="D73" s="92">
        <v>2</v>
      </c>
      <c r="E73" s="107">
        <v>18.02</v>
      </c>
      <c r="F73" s="114">
        <f t="shared" si="1"/>
        <v>5.2854747381438841E-5</v>
      </c>
      <c r="G73" s="114">
        <f t="shared" si="2"/>
        <v>1</v>
      </c>
      <c r="H73" s="115" t="str">
        <f t="shared" si="0"/>
        <v>C</v>
      </c>
    </row>
    <row r="74" spans="1:8" x14ac:dyDescent="0.3">
      <c r="A74" s="5"/>
      <c r="B74" s="7"/>
      <c r="C74" s="8"/>
      <c r="D74" s="9"/>
      <c r="E74" s="109"/>
      <c r="F74" s="116"/>
      <c r="G74" s="116"/>
      <c r="H74" s="116"/>
    </row>
    <row r="77" spans="1:8" x14ac:dyDescent="0.3">
      <c r="A77" s="3" t="s">
        <v>205</v>
      </c>
      <c r="B77" s="3"/>
    </row>
    <row r="78" spans="1:8" x14ac:dyDescent="0.3">
      <c r="B78" s="4" t="s">
        <v>206</v>
      </c>
    </row>
    <row r="79" spans="1:8" x14ac:dyDescent="0.3">
      <c r="B79" s="4" t="s">
        <v>207</v>
      </c>
    </row>
    <row r="80" spans="1:8" x14ac:dyDescent="0.3">
      <c r="B80" s="4" t="s">
        <v>208</v>
      </c>
    </row>
    <row r="82" spans="1:1" x14ac:dyDescent="0.3">
      <c r="A82" s="13" t="str">
        <f>ANALÍTICO!A96</f>
        <v>Castanhal/ PA, 25 de junho de 2024</v>
      </c>
    </row>
    <row r="83" spans="1:1" x14ac:dyDescent="0.3">
      <c r="A83" s="13"/>
    </row>
    <row r="84" spans="1:1" x14ac:dyDescent="0.3">
      <c r="A84" s="13"/>
    </row>
    <row r="85" spans="1:1" x14ac:dyDescent="0.3">
      <c r="A85" s="13"/>
    </row>
    <row r="86" spans="1:1" x14ac:dyDescent="0.3">
      <c r="A86" s="16"/>
    </row>
    <row r="87" spans="1:1" x14ac:dyDescent="0.3">
      <c r="A87" s="84" t="s">
        <v>140</v>
      </c>
    </row>
    <row r="88" spans="1:1" x14ac:dyDescent="0.3">
      <c r="A88" s="47" t="str">
        <f>ANALÍTICO!A102</f>
        <v>AOKI &amp; SOUZA ENGENHARIA LTDA</v>
      </c>
    </row>
    <row r="89" spans="1:1" x14ac:dyDescent="0.3">
      <c r="A89" s="13" t="str">
        <f>ANALÍTICO!A103</f>
        <v>CNPJ N° 21.250.517/0001-09</v>
      </c>
    </row>
    <row r="90" spans="1:1" x14ac:dyDescent="0.3">
      <c r="A90" s="13" t="str">
        <f>ANALÍTICO!A104</f>
        <v>Flaviana Massami Aoki</v>
      </c>
    </row>
    <row r="91" spans="1:1" x14ac:dyDescent="0.3">
      <c r="A91" s="13" t="str">
        <f>ANALÍTICO!A105</f>
        <v>CREA/PA 16.135D</v>
      </c>
    </row>
  </sheetData>
  <mergeCells count="1">
    <mergeCell ref="A14:D14"/>
  </mergeCells>
  <conditionalFormatting sqref="H18:H73">
    <cfRule type="containsText" dxfId="2" priority="1" operator="containsText" text="C">
      <formula>NOT(ISERROR(SEARCH("C",H18)))</formula>
    </cfRule>
    <cfRule type="containsText" dxfId="1" priority="2" operator="containsText" text="B">
      <formula>NOT(ISERROR(SEARCH("B",H18)))</formula>
    </cfRule>
    <cfRule type="containsText" dxfId="0" priority="3" operator="containsText" text="A">
      <formula>NOT(ISERROR(SEARCH("A",H18)))</formula>
    </cfRule>
  </conditionalFormatting>
  <printOptions horizontalCentered="1"/>
  <pageMargins left="0.19685039370078741" right="0.19685039370078741" top="0.59055118110236227" bottom="0.59055118110236227" header="0" footer="0"/>
  <pageSetup paperSize="9" scale="52" orientation="portrait" r:id="rId1"/>
  <headerFooter>
    <oddFooter>&amp;C&amp;"Courier New,Negrito"&amp;8Página &amp;P de &amp;N&amp;"Courier New,Normal"
Aoki &amp; Souza Engenharia Ltda– Al. José Alberto Cruz, 568 – Novo Estrela – Castanhal/PA – Fone (91) 3711-5933
CNPJ 21.250.517/0001-09 – e-mail: contato@formatusengenharia.com.br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DDDC5-60E8-45E8-8DEE-1CBAE1EBFD6F}">
  <dimension ref="A1:H60"/>
  <sheetViews>
    <sheetView view="pageBreakPreview" topLeftCell="A29" zoomScale="80" zoomScaleNormal="100" zoomScaleSheetLayoutView="80" workbookViewId="0">
      <selection activeCell="C34" sqref="C34"/>
    </sheetView>
  </sheetViews>
  <sheetFormatPr defaultColWidth="11.23046875" defaultRowHeight="13.8" x14ac:dyDescent="0.3"/>
  <cols>
    <col min="1" max="1" width="11.921875" style="4" customWidth="1"/>
    <col min="2" max="2" width="54.69140625" style="4" customWidth="1"/>
    <col min="3" max="3" width="7.07421875" style="4" customWidth="1"/>
    <col min="4" max="4" width="11.61328125" style="4" customWidth="1"/>
    <col min="5" max="5" width="15.921875" style="4" bestFit="1" customWidth="1"/>
    <col min="6" max="6" width="11" style="4" bestFit="1" customWidth="1"/>
    <col min="7" max="7" width="10.921875" style="4" customWidth="1"/>
    <col min="8" max="8" width="3.765625" style="4" customWidth="1"/>
    <col min="9" max="16384" width="11.23046875" style="4"/>
  </cols>
  <sheetData>
    <row r="1" spans="1:8" s="30" customFormat="1" ht="71.25" customHeight="1" x14ac:dyDescent="0.3">
      <c r="A1" s="11" t="s">
        <v>57</v>
      </c>
      <c r="B1" s="11"/>
      <c r="C1" s="11"/>
      <c r="D1" s="11"/>
      <c r="E1" s="11"/>
      <c r="F1" s="11"/>
      <c r="G1" s="11"/>
      <c r="H1" s="11"/>
    </row>
    <row r="2" spans="1:8" x14ac:dyDescent="0.3">
      <c r="A2" s="31" t="s">
        <v>146</v>
      </c>
      <c r="B2" s="31"/>
      <c r="C2" s="31" t="s">
        <v>59</v>
      </c>
      <c r="D2" s="12"/>
      <c r="E2" s="12"/>
      <c r="F2" s="31" t="s">
        <v>192</v>
      </c>
    </row>
    <row r="3" spans="1:8" x14ac:dyDescent="0.3">
      <c r="A3" s="117" t="str">
        <f>ANALÍTICO!A3</f>
        <v>2024.1403.001 – PMO</v>
      </c>
      <c r="B3" s="36"/>
      <c r="C3" s="34" t="str">
        <f>ANALÍTICO!E3</f>
        <v>64/2024</v>
      </c>
      <c r="D3" s="35"/>
      <c r="E3" s="12"/>
      <c r="F3" s="87">
        <f>ANALÍTICO!H3</f>
        <v>45468</v>
      </c>
      <c r="G3" s="88"/>
    </row>
    <row r="4" spans="1:8" ht="5.0999999999999996" customHeight="1" x14ac:dyDescent="0.3"/>
    <row r="5" spans="1:8" x14ac:dyDescent="0.3">
      <c r="A5" s="31" t="s">
        <v>60</v>
      </c>
      <c r="C5" s="31" t="s">
        <v>61</v>
      </c>
      <c r="D5" s="32"/>
      <c r="E5" s="32"/>
      <c r="F5" s="3" t="s">
        <v>73</v>
      </c>
    </row>
    <row r="6" spans="1:8" x14ac:dyDescent="0.3">
      <c r="A6" s="31"/>
      <c r="C6" s="31"/>
      <c r="D6" s="32"/>
      <c r="E6" s="32"/>
      <c r="F6" s="31" t="s">
        <v>63</v>
      </c>
      <c r="G6" s="31" t="s">
        <v>64</v>
      </c>
    </row>
    <row r="7" spans="1:8" x14ac:dyDescent="0.3">
      <c r="A7" s="33" t="str">
        <f>ANALÍTICO!A7</f>
        <v>AOKI &amp; SOUZA ENGENHARIA LTDA</v>
      </c>
      <c r="B7" s="37"/>
      <c r="C7" s="33" t="str">
        <f>ANALÍTICO!E7</f>
        <v>21.250.517/0001-09</v>
      </c>
      <c r="D7" s="35"/>
      <c r="F7" s="38">
        <f>ANALÍTICO!H7</f>
        <v>1.1158392000000001</v>
      </c>
      <c r="G7" s="39">
        <f>ANALÍTICO!I7</f>
        <v>0.66339640000000011</v>
      </c>
    </row>
    <row r="8" spans="1:8" ht="5.0999999999999996" customHeight="1" x14ac:dyDescent="0.3"/>
    <row r="9" spans="1:8" x14ac:dyDescent="0.3">
      <c r="F9" s="3" t="s">
        <v>7</v>
      </c>
      <c r="G9" s="32"/>
    </row>
    <row r="10" spans="1:8" x14ac:dyDescent="0.3">
      <c r="A10" s="31" t="s">
        <v>66</v>
      </c>
      <c r="C10" s="31" t="s">
        <v>61</v>
      </c>
      <c r="D10" s="32"/>
      <c r="E10" s="32"/>
      <c r="F10" s="31" t="s">
        <v>67</v>
      </c>
      <c r="G10" s="31" t="s">
        <v>68</v>
      </c>
    </row>
    <row r="11" spans="1:8" x14ac:dyDescent="0.3">
      <c r="A11" s="33" t="str">
        <f>ANALÍTICO!A11</f>
        <v>PREFEITURA MUNICIPAL DE OURÉM</v>
      </c>
      <c r="B11" s="37"/>
      <c r="C11" s="33" t="str">
        <f>ANALÍTICO!E11</f>
        <v>05.149.133/0001-48</v>
      </c>
      <c r="D11" s="35"/>
      <c r="F11" s="39">
        <f>ANALÍTICO!H11</f>
        <v>0.22470000000000001</v>
      </c>
      <c r="G11" s="39" t="s">
        <v>134</v>
      </c>
    </row>
    <row r="12" spans="1:8" ht="5.0999999999999996" customHeight="1" x14ac:dyDescent="0.3">
      <c r="F12" s="40"/>
      <c r="G12" s="40"/>
    </row>
    <row r="13" spans="1:8" x14ac:dyDescent="0.3">
      <c r="A13" s="31" t="s">
        <v>69</v>
      </c>
      <c r="F13" s="31" t="s">
        <v>200</v>
      </c>
    </row>
    <row r="14" spans="1:8" ht="36" customHeight="1" x14ac:dyDescent="0.3">
      <c r="A14" s="161" t="str">
        <f>ANALÍTICO!A14</f>
        <v>RECONSTRUÇÃO DA PRAÇA PURAQUEQUARINHA NO MUNICÍPIO DE OURÉM/PA</v>
      </c>
      <c r="B14" s="164"/>
      <c r="C14" s="164"/>
      <c r="D14" s="162"/>
      <c r="E14" s="86"/>
      <c r="F14" s="41">
        <f>ANALÍTICO!H14</f>
        <v>340934.37</v>
      </c>
      <c r="G14" s="42"/>
    </row>
    <row r="15" spans="1:8" ht="5.0999999999999996" customHeight="1" x14ac:dyDescent="0.3">
      <c r="A15" s="32"/>
      <c r="B15" s="32"/>
      <c r="D15" s="32"/>
      <c r="E15" s="32"/>
      <c r="F15" s="32"/>
      <c r="G15" s="32"/>
      <c r="H15" s="32"/>
    </row>
    <row r="16" spans="1:8" s="30" customFormat="1" ht="24.75" customHeight="1" x14ac:dyDescent="0.3">
      <c r="A16" s="11" t="s">
        <v>219</v>
      </c>
      <c r="B16" s="11"/>
      <c r="C16" s="11"/>
      <c r="D16" s="11"/>
      <c r="E16" s="11"/>
      <c r="F16" s="11"/>
      <c r="G16" s="11"/>
      <c r="H16" s="11"/>
    </row>
    <row r="17" spans="1:8" ht="16.2" x14ac:dyDescent="0.3">
      <c r="A17"/>
      <c r="B17"/>
      <c r="C17"/>
      <c r="D17"/>
      <c r="E17"/>
      <c r="F17"/>
      <c r="G17"/>
      <c r="H17"/>
    </row>
    <row r="18" spans="1:8" ht="16.2" x14ac:dyDescent="0.3">
      <c r="A18"/>
      <c r="B18"/>
      <c r="C18"/>
      <c r="D18"/>
      <c r="E18"/>
      <c r="F18"/>
      <c r="G18"/>
      <c r="H18"/>
    </row>
    <row r="19" spans="1:8" ht="16.2" x14ac:dyDescent="0.3">
      <c r="A19"/>
      <c r="B19"/>
      <c r="C19"/>
      <c r="D19"/>
      <c r="E19"/>
      <c r="F19"/>
      <c r="G19"/>
      <c r="H19"/>
    </row>
    <row r="20" spans="1:8" ht="16.2" x14ac:dyDescent="0.3">
      <c r="A20"/>
      <c r="B20"/>
      <c r="C20"/>
      <c r="D20"/>
      <c r="E20"/>
      <c r="F20"/>
      <c r="G20"/>
      <c r="H20"/>
    </row>
    <row r="21" spans="1:8" ht="16.2" x14ac:dyDescent="0.3">
      <c r="A21"/>
      <c r="B21"/>
      <c r="C21"/>
      <c r="D21"/>
      <c r="E21"/>
      <c r="F21"/>
      <c r="G21"/>
      <c r="H21"/>
    </row>
    <row r="22" spans="1:8" ht="16.2" x14ac:dyDescent="0.3">
      <c r="A22"/>
      <c r="B22"/>
      <c r="C22"/>
      <c r="D22"/>
      <c r="E22"/>
      <c r="F22"/>
      <c r="G22"/>
      <c r="H22"/>
    </row>
    <row r="23" spans="1:8" ht="16.2" x14ac:dyDescent="0.3">
      <c r="A23"/>
      <c r="B23"/>
      <c r="C23"/>
      <c r="D23"/>
      <c r="E23"/>
      <c r="F23"/>
      <c r="G23"/>
      <c r="H23"/>
    </row>
    <row r="24" spans="1:8" ht="16.2" x14ac:dyDescent="0.3">
      <c r="A24"/>
      <c r="B24"/>
      <c r="C24"/>
      <c r="D24"/>
      <c r="E24"/>
      <c r="F24"/>
      <c r="G24"/>
      <c r="H24"/>
    </row>
    <row r="25" spans="1:8" ht="16.2" x14ac:dyDescent="0.3">
      <c r="A25"/>
      <c r="B25"/>
      <c r="C25"/>
      <c r="D25"/>
      <c r="E25"/>
      <c r="F25"/>
      <c r="G25"/>
      <c r="H25"/>
    </row>
    <row r="26" spans="1:8" ht="16.2" x14ac:dyDescent="0.3">
      <c r="A26"/>
      <c r="B26"/>
      <c r="C26"/>
      <c r="D26"/>
      <c r="E26"/>
      <c r="F26"/>
      <c r="G26"/>
      <c r="H26"/>
    </row>
    <row r="27" spans="1:8" ht="16.2" x14ac:dyDescent="0.3">
      <c r="A27"/>
      <c r="B27"/>
      <c r="C27"/>
      <c r="D27"/>
      <c r="E27"/>
      <c r="F27"/>
      <c r="G27"/>
      <c r="H27"/>
    </row>
    <row r="28" spans="1:8" ht="16.2" x14ac:dyDescent="0.3">
      <c r="A28"/>
      <c r="B28"/>
      <c r="C28"/>
      <c r="D28"/>
      <c r="E28"/>
      <c r="F28"/>
      <c r="G28"/>
      <c r="H28"/>
    </row>
    <row r="29" spans="1:8" ht="16.2" x14ac:dyDescent="0.3">
      <c r="A29"/>
      <c r="B29"/>
      <c r="C29"/>
      <c r="D29"/>
      <c r="E29"/>
      <c r="F29"/>
      <c r="G29"/>
      <c r="H29"/>
    </row>
    <row r="30" spans="1:8" ht="16.2" x14ac:dyDescent="0.3">
      <c r="A30"/>
      <c r="B30"/>
      <c r="C30"/>
      <c r="D30"/>
      <c r="E30"/>
      <c r="F30"/>
      <c r="G30"/>
      <c r="H30"/>
    </row>
    <row r="31" spans="1:8" ht="16.2" x14ac:dyDescent="0.3">
      <c r="A31"/>
      <c r="B31"/>
      <c r="C31"/>
      <c r="D31"/>
      <c r="E31"/>
      <c r="F31"/>
      <c r="G31"/>
      <c r="H31"/>
    </row>
    <row r="32" spans="1:8" ht="16.2" x14ac:dyDescent="0.3">
      <c r="A32"/>
      <c r="B32"/>
      <c r="C32"/>
      <c r="D32"/>
      <c r="E32"/>
      <c r="F32"/>
      <c r="G32"/>
      <c r="H32"/>
    </row>
    <row r="33" spans="1:8" ht="16.2" x14ac:dyDescent="0.3">
      <c r="A33"/>
      <c r="B33"/>
      <c r="C33"/>
      <c r="D33"/>
      <c r="E33"/>
      <c r="F33"/>
      <c r="G33"/>
      <c r="H33"/>
    </row>
    <row r="34" spans="1:8" ht="16.2" x14ac:dyDescent="0.3">
      <c r="A34"/>
      <c r="B34"/>
      <c r="C34"/>
      <c r="D34"/>
      <c r="E34"/>
      <c r="F34"/>
      <c r="G34"/>
      <c r="H34"/>
    </row>
    <row r="35" spans="1:8" ht="16.2" x14ac:dyDescent="0.3">
      <c r="A35"/>
      <c r="B35"/>
      <c r="C35"/>
      <c r="D35"/>
      <c r="E35"/>
      <c r="F35"/>
      <c r="G35"/>
      <c r="H35"/>
    </row>
    <row r="36" spans="1:8" ht="16.2" x14ac:dyDescent="0.3">
      <c r="A36"/>
      <c r="B36"/>
      <c r="C36"/>
      <c r="D36"/>
      <c r="E36"/>
      <c r="F36"/>
      <c r="G36"/>
      <c r="H36"/>
    </row>
    <row r="37" spans="1:8" ht="16.2" x14ac:dyDescent="0.3">
      <c r="A37"/>
      <c r="B37"/>
      <c r="C37"/>
      <c r="D37"/>
      <c r="E37"/>
      <c r="F37"/>
      <c r="G37"/>
      <c r="H37"/>
    </row>
    <row r="38" spans="1:8" ht="16.2" x14ac:dyDescent="0.3">
      <c r="A38"/>
      <c r="B38"/>
      <c r="C38"/>
      <c r="D38"/>
      <c r="E38"/>
      <c r="F38"/>
      <c r="G38"/>
      <c r="H38"/>
    </row>
    <row r="39" spans="1:8" ht="16.2" x14ac:dyDescent="0.3">
      <c r="A39"/>
      <c r="B39"/>
      <c r="C39"/>
      <c r="D39"/>
      <c r="E39"/>
      <c r="F39"/>
      <c r="G39"/>
      <c r="H39"/>
    </row>
    <row r="40" spans="1:8" ht="16.2" x14ac:dyDescent="0.3">
      <c r="A40"/>
      <c r="B40"/>
      <c r="C40"/>
      <c r="D40"/>
      <c r="E40"/>
      <c r="F40"/>
      <c r="G40"/>
      <c r="H40"/>
    </row>
    <row r="41" spans="1:8" ht="16.2" x14ac:dyDescent="0.3">
      <c r="A41"/>
      <c r="B41"/>
      <c r="C41"/>
      <c r="D41"/>
      <c r="E41"/>
      <c r="F41"/>
      <c r="G41"/>
      <c r="H41"/>
    </row>
    <row r="42" spans="1:8" ht="16.2" x14ac:dyDescent="0.3">
      <c r="A42"/>
      <c r="B42"/>
      <c r="C42"/>
      <c r="D42"/>
      <c r="E42"/>
      <c r="F42"/>
      <c r="G42"/>
      <c r="H42"/>
    </row>
    <row r="43" spans="1:8" ht="16.2" x14ac:dyDescent="0.3">
      <c r="A43"/>
      <c r="B43"/>
      <c r="C43"/>
      <c r="D43"/>
      <c r="E43"/>
      <c r="F43"/>
      <c r="G43"/>
      <c r="H43"/>
    </row>
    <row r="44" spans="1:8" ht="16.2" x14ac:dyDescent="0.3">
      <c r="A44"/>
      <c r="B44"/>
      <c r="C44"/>
      <c r="D44"/>
      <c r="E44"/>
      <c r="F44"/>
      <c r="G44"/>
      <c r="H44"/>
    </row>
    <row r="45" spans="1:8" ht="16.2" x14ac:dyDescent="0.3">
      <c r="A45"/>
      <c r="B45"/>
      <c r="C45"/>
      <c r="D45"/>
      <c r="E45"/>
      <c r="F45"/>
      <c r="G45"/>
      <c r="H45"/>
    </row>
    <row r="47" spans="1:8" x14ac:dyDescent="0.3">
      <c r="A47" s="3" t="s">
        <v>205</v>
      </c>
      <c r="B47" s="3"/>
    </row>
    <row r="48" spans="1:8" x14ac:dyDescent="0.3">
      <c r="B48" s="4" t="s">
        <v>206</v>
      </c>
    </row>
    <row r="49" spans="1:2" x14ac:dyDescent="0.3">
      <c r="B49" s="4" t="s">
        <v>207</v>
      </c>
    </row>
    <row r="50" spans="1:2" x14ac:dyDescent="0.3">
      <c r="B50" s="4" t="s">
        <v>208</v>
      </c>
    </row>
    <row r="52" spans="1:2" x14ac:dyDescent="0.3">
      <c r="A52" s="13" t="str">
        <f>ANALÍTICO!A96</f>
        <v>Castanhal/ PA, 25 de junho de 2024</v>
      </c>
    </row>
    <row r="53" spans="1:2" x14ac:dyDescent="0.3">
      <c r="A53" s="13"/>
    </row>
    <row r="54" spans="1:2" x14ac:dyDescent="0.3">
      <c r="A54" s="13"/>
    </row>
    <row r="55" spans="1:2" x14ac:dyDescent="0.3">
      <c r="A55" s="16"/>
    </row>
    <row r="56" spans="1:2" x14ac:dyDescent="0.3">
      <c r="A56" s="84" t="s">
        <v>140</v>
      </c>
    </row>
    <row r="57" spans="1:2" x14ac:dyDescent="0.3">
      <c r="A57" s="47" t="str">
        <f>ANALÍTICO!A102</f>
        <v>AOKI &amp; SOUZA ENGENHARIA LTDA</v>
      </c>
    </row>
    <row r="58" spans="1:2" x14ac:dyDescent="0.3">
      <c r="A58" s="13" t="str">
        <f>ANALÍTICO!A103</f>
        <v>CNPJ N° 21.250.517/0001-09</v>
      </c>
    </row>
    <row r="59" spans="1:2" x14ac:dyDescent="0.3">
      <c r="A59" s="13" t="str">
        <f>ANALÍTICO!A104</f>
        <v>Flaviana Massami Aoki</v>
      </c>
    </row>
    <row r="60" spans="1:2" x14ac:dyDescent="0.3">
      <c r="A60" s="13" t="str">
        <f>ANALÍTICO!A105</f>
        <v>CREA/PA 16.135D</v>
      </c>
    </row>
  </sheetData>
  <mergeCells count="1">
    <mergeCell ref="A14:D14"/>
  </mergeCells>
  <printOptions horizontalCentered="1"/>
  <pageMargins left="0.19685039370078741" right="0.19685039370078741" top="0.59055118110236227" bottom="0.59055118110236227" header="0" footer="0"/>
  <pageSetup paperSize="9" scale="53" orientation="landscape" r:id="rId1"/>
  <headerFooter>
    <oddFooter>&amp;C&amp;"Courier New,Negrito"&amp;8Página &amp;P de &amp;N&amp;"Courier New,Normal"
Aoki &amp; Souza Engenharia Ltda– Al. José Alberto Cruz, 568 – Novo Estrela – Castanhal/PA – Fone (91) 3711-5933
CNPJ 21.250.517/0001-09 – e-mail: contato@formatusengenharia.com.br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11</vt:i4>
      </vt:variant>
    </vt:vector>
  </HeadingPairs>
  <TitlesOfParts>
    <vt:vector size="19" baseType="lpstr">
      <vt:lpstr>ORÇAMENTO RESUMIDO</vt:lpstr>
      <vt:lpstr>ANALÍTICO</vt:lpstr>
      <vt:lpstr>COMPOSIÇÕES</vt:lpstr>
      <vt:lpstr>CRONOGRAMA</vt:lpstr>
      <vt:lpstr>BDI - PADRÃO</vt:lpstr>
      <vt:lpstr>ENCARGOS SOCIAIS</vt:lpstr>
      <vt:lpstr>CURVA ABC SERVIÇOS</vt:lpstr>
      <vt:lpstr>GRÁFICO ABC SERVIÇOS</vt:lpstr>
      <vt:lpstr>ANALÍTICO!Area_de_impressao</vt:lpstr>
      <vt:lpstr>'BDI - PADRÃO'!Area_de_impressao</vt:lpstr>
      <vt:lpstr>CRONOGRAMA!Area_de_impressao</vt:lpstr>
      <vt:lpstr>'CURVA ABC SERVIÇOS'!Area_de_impressao</vt:lpstr>
      <vt:lpstr>'ENCARGOS SOCIAIS'!Area_de_impressao</vt:lpstr>
      <vt:lpstr>'GRÁFICO ABC SERVIÇOS'!Area_de_impressao</vt:lpstr>
      <vt:lpstr>'ORÇAMENTO RESUMIDO'!Area_de_impressao</vt:lpstr>
      <vt:lpstr>ANALÍTICO!Titulos_de_impressao</vt:lpstr>
      <vt:lpstr>CRONOGRAMA!Titulos_de_impressao</vt:lpstr>
      <vt:lpstr>'CURVA ABC SERVIÇOS'!Titulos_de_impressao</vt:lpstr>
      <vt:lpstr>'ORÇAMENTO RESUMIDO'!Titulos_de_impressao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Antônio Marcos Mamoré Fernandes</dc:creator>
  <cp:lastModifiedBy>Ruth Licitações</cp:lastModifiedBy>
  <cp:lastPrinted>2024-05-15T11:11:38Z</cp:lastPrinted>
  <dcterms:created xsi:type="dcterms:W3CDTF">2023-11-14T13:58:42Z</dcterms:created>
  <dcterms:modified xsi:type="dcterms:W3CDTF">2024-06-27T16:45:40Z</dcterms:modified>
</cp:coreProperties>
</file>