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720"/>
  </bookViews>
  <sheets>
    <sheet name="PLANILHA ORCAMENTARIA" sheetId="1" r:id="rId1"/>
    <sheet name="COMPOSICOES" sheetId="5" r:id="rId2"/>
    <sheet name="COMPOSICOES PROPRIAS" sheetId="6" state="hidden" r:id="rId3"/>
    <sheet name="CRONOGRAMA" sheetId="17" r:id="rId4"/>
    <sheet name="CURVA ABC" sheetId="27" r:id="rId5"/>
    <sheet name="COMPOSICOES AUXILIARES" sheetId="7" r:id="rId6"/>
    <sheet name="SALÁRIOS" sheetId="22" r:id="rId7"/>
    <sheet name="ENCARGOS SIMPLES (2)" sheetId="26" r:id="rId8"/>
    <sheet name="MEMORIA DE CALCULO" sheetId="4" r:id="rId9"/>
    <sheet name="BDI" sheetId="2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c">[1]SID_NI_5!#REF!</definedName>
    <definedName name="\p">[1]SID_NI_5!#REF!</definedName>
    <definedName name="_\d">#N/A</definedName>
    <definedName name="_\f">#N/A</definedName>
    <definedName name="_\p">#N/A</definedName>
    <definedName name="____\0">#REF!</definedName>
    <definedName name="____\i">#REF!</definedName>
    <definedName name="____\l">#REF!</definedName>
    <definedName name="____\s">#REF!</definedName>
    <definedName name="____\t">#REF!</definedName>
    <definedName name="________________A1">#REF!</definedName>
    <definedName name="________________cab1">#REF!</definedName>
    <definedName name="________________COM010201">#REF!</definedName>
    <definedName name="________________COM010202">#REF!</definedName>
    <definedName name="________________COM010205">#REF!</definedName>
    <definedName name="________________COM010206">#REF!</definedName>
    <definedName name="________________COM010210">#REF!</definedName>
    <definedName name="________________COM010301">#REF!</definedName>
    <definedName name="________________COM010401">#REF!</definedName>
    <definedName name="________________COM010402">#REF!</definedName>
    <definedName name="________________COM010407">#REF!</definedName>
    <definedName name="________________COM010413">#REF!</definedName>
    <definedName name="________________COM010501">#REF!</definedName>
    <definedName name="________________COM010503">#REF!</definedName>
    <definedName name="________________COM010505">#REF!</definedName>
    <definedName name="________________COM010509">#REF!</definedName>
    <definedName name="________________COM010512">#REF!</definedName>
    <definedName name="________________COM010518">#REF!</definedName>
    <definedName name="________________COM010519">#REF!</definedName>
    <definedName name="________________COM010521">#REF!</definedName>
    <definedName name="________________COM010523">#REF!</definedName>
    <definedName name="________________COM010532">#REF!</definedName>
    <definedName name="________________COM010533">#REF!</definedName>
    <definedName name="________________COM010536">#REF!</definedName>
    <definedName name="________________COM010701">#REF!</definedName>
    <definedName name="________________COM010703">#REF!</definedName>
    <definedName name="________________COM010705">#REF!</definedName>
    <definedName name="________________COM010708">#REF!</definedName>
    <definedName name="________________COM010710">#REF!</definedName>
    <definedName name="________________COM010712">#REF!</definedName>
    <definedName name="________________COM010717">#REF!</definedName>
    <definedName name="________________COM010718">#REF!</definedName>
    <definedName name="________________COM020201">#REF!</definedName>
    <definedName name="________________COM020205">#REF!</definedName>
    <definedName name="________________COM020211">#REF!</definedName>
    <definedName name="________________COM020217">#REF!</definedName>
    <definedName name="________________COM030102">#REF!</definedName>
    <definedName name="________________COM030201">#REF!</definedName>
    <definedName name="________________COM030303">#REF!</definedName>
    <definedName name="________________COM030317">#REF!</definedName>
    <definedName name="________________COM040101">#REF!</definedName>
    <definedName name="________________COM040202">#REF!</definedName>
    <definedName name="________________COM050103">#REF!</definedName>
    <definedName name="________________COM050207">#REF!</definedName>
    <definedName name="________________COM060101">#REF!</definedName>
    <definedName name="________________COM080101">#REF!</definedName>
    <definedName name="________________COM080310">#REF!</definedName>
    <definedName name="________________COM090101">#REF!</definedName>
    <definedName name="________________COM100302">#REF!</definedName>
    <definedName name="________________COM110101">#REF!</definedName>
    <definedName name="________________COM110104">#REF!</definedName>
    <definedName name="________________COM110107">#REF!</definedName>
    <definedName name="________________COM120101">#REF!</definedName>
    <definedName name="________________COM120105">#REF!</definedName>
    <definedName name="________________COM120106">#REF!</definedName>
    <definedName name="________________COM120107">#REF!</definedName>
    <definedName name="________________COM120110">#REF!</definedName>
    <definedName name="________________COM120150">#REF!</definedName>
    <definedName name="________________COM130101">#REF!</definedName>
    <definedName name="________________COM130103">#REF!</definedName>
    <definedName name="________________COM130304">#REF!</definedName>
    <definedName name="________________COM130401">#REF!</definedName>
    <definedName name="________________COM140102">#REF!</definedName>
    <definedName name="________________COM140109">#REF!</definedName>
    <definedName name="________________COM140113">#REF!</definedName>
    <definedName name="________________COM140122">#REF!</definedName>
    <definedName name="________________COM140126">#REF!</definedName>
    <definedName name="________________COM140129">#REF!</definedName>
    <definedName name="________________COM140135">#REF!</definedName>
    <definedName name="________________COM140143">#REF!</definedName>
    <definedName name="________________COM140145">#REF!</definedName>
    <definedName name="________________COM150130">#REF!</definedName>
    <definedName name="________________COM170101">#REF!</definedName>
    <definedName name="________________COM170102">#REF!</definedName>
    <definedName name="________________COM170103">#REF!</definedName>
    <definedName name="________________GLB2">#REF!</definedName>
    <definedName name="________________i3">#REF!</definedName>
    <definedName name="________________MAO010201">#REF!</definedName>
    <definedName name="________________MAO010202">#REF!</definedName>
    <definedName name="________________MAO010205">#REF!</definedName>
    <definedName name="________________MAO010206">#REF!</definedName>
    <definedName name="________________MAO010210">#REF!</definedName>
    <definedName name="________________MAO010401">#REF!</definedName>
    <definedName name="________________MAO010402">#REF!</definedName>
    <definedName name="________________MAO010407">#REF!</definedName>
    <definedName name="________________MAO010413">#REF!</definedName>
    <definedName name="________________MAO010501">#REF!</definedName>
    <definedName name="________________MAO010503">#REF!</definedName>
    <definedName name="________________MAO010505">#REF!</definedName>
    <definedName name="________________MAO010509">#REF!</definedName>
    <definedName name="________________MAO010512">#REF!</definedName>
    <definedName name="________________MAO010518">#REF!</definedName>
    <definedName name="________________MAO010519">#REF!</definedName>
    <definedName name="________________MAO010521">#REF!</definedName>
    <definedName name="________________MAO010523">#REF!</definedName>
    <definedName name="________________MAO010532">#REF!</definedName>
    <definedName name="________________MAO010533">#REF!</definedName>
    <definedName name="________________MAO010536">#REF!</definedName>
    <definedName name="________________MAO010701">#REF!</definedName>
    <definedName name="________________MAO010703">#REF!</definedName>
    <definedName name="________________MAO010705">#REF!</definedName>
    <definedName name="________________MAO010708">#REF!</definedName>
    <definedName name="________________MAO010710">#REF!</definedName>
    <definedName name="________________MAO010712">#REF!</definedName>
    <definedName name="________________MAO010717">#REF!</definedName>
    <definedName name="________________MAO020201">#REF!</definedName>
    <definedName name="________________MAO020205">#REF!</definedName>
    <definedName name="________________MAO020211">#REF!</definedName>
    <definedName name="________________MAO020217">#REF!</definedName>
    <definedName name="________________MAO030102">#REF!</definedName>
    <definedName name="________________MAO030201">#REF!</definedName>
    <definedName name="________________MAO030303">#REF!</definedName>
    <definedName name="________________MAO030317">#REF!</definedName>
    <definedName name="________________MAO040101">#REF!</definedName>
    <definedName name="________________MAO040202">#REF!</definedName>
    <definedName name="________________MAO050103">#REF!</definedName>
    <definedName name="________________MAO050207">#REF!</definedName>
    <definedName name="________________MAO060101">#REF!</definedName>
    <definedName name="________________MAO080310">#REF!</definedName>
    <definedName name="________________MAO090101">#REF!</definedName>
    <definedName name="________________MAO110101">#REF!</definedName>
    <definedName name="________________MAO110104">#REF!</definedName>
    <definedName name="________________MAO110107">#REF!</definedName>
    <definedName name="________________MAO120101">#REF!</definedName>
    <definedName name="________________MAO120105">#REF!</definedName>
    <definedName name="________________MAO120106">#REF!</definedName>
    <definedName name="________________MAO120107">#REF!</definedName>
    <definedName name="________________MAO120110">#REF!</definedName>
    <definedName name="________________MAO120150">#REF!</definedName>
    <definedName name="________________MAO130101">#REF!</definedName>
    <definedName name="________________MAO130103">#REF!</definedName>
    <definedName name="________________MAO130304">#REF!</definedName>
    <definedName name="________________MAO130401">#REF!</definedName>
    <definedName name="________________MAO140102">#REF!</definedName>
    <definedName name="________________MAO140109">#REF!</definedName>
    <definedName name="________________MAO140113">#REF!</definedName>
    <definedName name="________________MAO140122">#REF!</definedName>
    <definedName name="________________MAO140126">#REF!</definedName>
    <definedName name="________________MAO140129">#REF!</definedName>
    <definedName name="________________MAO140135">#REF!</definedName>
    <definedName name="________________MAO140143">#REF!</definedName>
    <definedName name="________________MAO140145">#REF!</definedName>
    <definedName name="________________MAT010301">#REF!</definedName>
    <definedName name="________________MAT010401">#REF!</definedName>
    <definedName name="________________MAT010402">#REF!</definedName>
    <definedName name="________________MAT010407">#REF!</definedName>
    <definedName name="________________MAT010413">#REF!</definedName>
    <definedName name="________________MAT010536">#REF!</definedName>
    <definedName name="________________MAT010703">#REF!</definedName>
    <definedName name="________________MAT010708">#REF!</definedName>
    <definedName name="________________MAT010710">#REF!</definedName>
    <definedName name="________________MAT010718">#REF!</definedName>
    <definedName name="________________MAT020201">#REF!</definedName>
    <definedName name="________________MAT020205">#REF!</definedName>
    <definedName name="________________MAT020211">#REF!</definedName>
    <definedName name="________________MAT030102">#REF!</definedName>
    <definedName name="________________MAT030201">#REF!</definedName>
    <definedName name="________________MAT030303">#REF!</definedName>
    <definedName name="________________MAT030317">#REF!</definedName>
    <definedName name="________________MAT040101">#REF!</definedName>
    <definedName name="________________MAT040202">#REF!</definedName>
    <definedName name="________________MAT050103">#REF!</definedName>
    <definedName name="________________MAT050207">#REF!</definedName>
    <definedName name="________________MAT060101">#REF!</definedName>
    <definedName name="________________MAT080101">#REF!</definedName>
    <definedName name="________________MAT080310">#REF!</definedName>
    <definedName name="________________MAT090101">#REF!</definedName>
    <definedName name="________________MAT100302">#REF!</definedName>
    <definedName name="________________MAT110101">#REF!</definedName>
    <definedName name="________________MAT110104">#REF!</definedName>
    <definedName name="________________MAT110107">#REF!</definedName>
    <definedName name="________________MAT120101">#REF!</definedName>
    <definedName name="________________MAT120105">#REF!</definedName>
    <definedName name="________________MAT120106">#REF!</definedName>
    <definedName name="________________MAT120107">#REF!</definedName>
    <definedName name="________________MAT120110">#REF!</definedName>
    <definedName name="________________MAT120150">#REF!</definedName>
    <definedName name="________________MAT130101">#REF!</definedName>
    <definedName name="________________MAT130103">#REF!</definedName>
    <definedName name="________________MAT130304">#REF!</definedName>
    <definedName name="________________MAT130401">#REF!</definedName>
    <definedName name="________________MAT140102">#REF!</definedName>
    <definedName name="________________MAT140109">#REF!</definedName>
    <definedName name="________________MAT140113">#REF!</definedName>
    <definedName name="________________MAT140122">#REF!</definedName>
    <definedName name="________________MAT140126">#REF!</definedName>
    <definedName name="________________MAT140129">#REF!</definedName>
    <definedName name="________________MAT140135">#REF!</definedName>
    <definedName name="________________MAT140143">#REF!</definedName>
    <definedName name="________________MAT140145">#REF!</definedName>
    <definedName name="________________MAT150130">#REF!</definedName>
    <definedName name="________________MAT170101">#REF!</definedName>
    <definedName name="________________MAT170102">#REF!</definedName>
    <definedName name="________________MAT170103">#REF!</definedName>
    <definedName name="________________PRE010201">#REF!</definedName>
    <definedName name="________________PRE010202">#REF!</definedName>
    <definedName name="________________PRE010205">#REF!</definedName>
    <definedName name="________________PRE010206">#REF!</definedName>
    <definedName name="________________PRE010210">#REF!</definedName>
    <definedName name="________________PRE010301">#REF!</definedName>
    <definedName name="________________PRE010401">#REF!</definedName>
    <definedName name="________________PRE010402">#REF!</definedName>
    <definedName name="________________PRE010407">#REF!</definedName>
    <definedName name="________________PRE010413">#REF!</definedName>
    <definedName name="________________PRE010501">#REF!</definedName>
    <definedName name="________________PRE010503">#REF!</definedName>
    <definedName name="________________PRE010505">#REF!</definedName>
    <definedName name="________________PRE010509">#REF!</definedName>
    <definedName name="________________PRE010512">#REF!</definedName>
    <definedName name="________________PRE010518">#REF!</definedName>
    <definedName name="________________PRE010519">#REF!</definedName>
    <definedName name="________________PRE010521">#REF!</definedName>
    <definedName name="________________PRE010523">#REF!</definedName>
    <definedName name="________________PRE010532">#REF!</definedName>
    <definedName name="________________PRE010533">#REF!</definedName>
    <definedName name="________________PRE010536">#REF!</definedName>
    <definedName name="________________PRE010701">#REF!</definedName>
    <definedName name="________________PRE010703">#REF!</definedName>
    <definedName name="________________PRE010705">#REF!</definedName>
    <definedName name="________________PRE010708">#REF!</definedName>
    <definedName name="________________PRE010710">#REF!</definedName>
    <definedName name="________________PRE010712">#REF!</definedName>
    <definedName name="________________PRE010717">#REF!</definedName>
    <definedName name="________________PRE010718">#REF!</definedName>
    <definedName name="________________PRE020201">#REF!</definedName>
    <definedName name="________________PRE020205">#REF!</definedName>
    <definedName name="________________PRE020211">#REF!</definedName>
    <definedName name="________________PRE020217">#REF!</definedName>
    <definedName name="________________PRE030102">#REF!</definedName>
    <definedName name="________________PRE030201">#REF!</definedName>
    <definedName name="________________PRE030303">#REF!</definedName>
    <definedName name="________________PRE030317">#REF!</definedName>
    <definedName name="________________PRE040101">#REF!</definedName>
    <definedName name="________________PRE040202">#REF!</definedName>
    <definedName name="________________PRE050103">#REF!</definedName>
    <definedName name="________________PRE050207">#REF!</definedName>
    <definedName name="________________PRE060101">#REF!</definedName>
    <definedName name="________________PRE080101">#REF!</definedName>
    <definedName name="________________PRE080310">#REF!</definedName>
    <definedName name="________________PRE090101">#REF!</definedName>
    <definedName name="________________PRE100302">#REF!</definedName>
    <definedName name="________________PRE110101">#REF!</definedName>
    <definedName name="________________PRE110104">#REF!</definedName>
    <definedName name="________________PRE110107">#REF!</definedName>
    <definedName name="________________PRE120101">#REF!</definedName>
    <definedName name="________________PRE120105">#REF!</definedName>
    <definedName name="________________PRE120106">#REF!</definedName>
    <definedName name="________________PRE120107">#REF!</definedName>
    <definedName name="________________PRE120110">#REF!</definedName>
    <definedName name="________________PRE120150">#REF!</definedName>
    <definedName name="________________PRE130101">#REF!</definedName>
    <definedName name="________________PRE130103">#REF!</definedName>
    <definedName name="________________PRE130304">#REF!</definedName>
    <definedName name="________________PRE130401">#REF!</definedName>
    <definedName name="________________PRE140102">#REF!</definedName>
    <definedName name="________________PRE140109">#REF!</definedName>
    <definedName name="________________PRE140113">#REF!</definedName>
    <definedName name="________________PRE140122">#REF!</definedName>
    <definedName name="________________PRE140126">#REF!</definedName>
    <definedName name="________________PRE140129">#REF!</definedName>
    <definedName name="________________PRE140135">#REF!</definedName>
    <definedName name="________________PRE140143">#REF!</definedName>
    <definedName name="________________PRE140145">#REF!</definedName>
    <definedName name="________________PRE150130">#REF!</definedName>
    <definedName name="________________PRE170101">#REF!</definedName>
    <definedName name="________________PRE170102">#REF!</definedName>
    <definedName name="________________PRE170103">#REF!</definedName>
    <definedName name="________________QUA010201">#REF!</definedName>
    <definedName name="________________QUA010202">#REF!</definedName>
    <definedName name="________________QUA010205">#REF!</definedName>
    <definedName name="________________QUA010206">#REF!</definedName>
    <definedName name="________________QUA010210">#REF!</definedName>
    <definedName name="________________QUA010301">#REF!</definedName>
    <definedName name="________________QUA010401">#REF!</definedName>
    <definedName name="________________QUA010402">#REF!</definedName>
    <definedName name="________________QUA010407">#REF!</definedName>
    <definedName name="________________QUA010413">#REF!</definedName>
    <definedName name="________________QUA010501">#REF!</definedName>
    <definedName name="________________QUA010503">#REF!</definedName>
    <definedName name="________________QUA010505">#REF!</definedName>
    <definedName name="________________QUA010509">#REF!</definedName>
    <definedName name="________________QUA010512">#REF!</definedName>
    <definedName name="________________QUA010518">#REF!</definedName>
    <definedName name="________________QUA010519">#REF!</definedName>
    <definedName name="________________QUA010521">#REF!</definedName>
    <definedName name="________________QUA010523">#REF!</definedName>
    <definedName name="________________QUA010532">#REF!</definedName>
    <definedName name="________________QUA010533">#REF!</definedName>
    <definedName name="________________QUA010536">#REF!</definedName>
    <definedName name="________________QUA010701">#REF!</definedName>
    <definedName name="________________QUA010703">#REF!</definedName>
    <definedName name="________________QUA010705">#REF!</definedName>
    <definedName name="________________QUA010708">#REF!</definedName>
    <definedName name="________________QUA010710">#REF!</definedName>
    <definedName name="________________QUA010712">#REF!</definedName>
    <definedName name="________________QUA010717">#REF!</definedName>
    <definedName name="________________QUA010718">#REF!</definedName>
    <definedName name="________________QUA020201">#REF!</definedName>
    <definedName name="________________QUA020205">#REF!</definedName>
    <definedName name="________________QUA020211">#REF!</definedName>
    <definedName name="________________QUA020217">#REF!</definedName>
    <definedName name="________________QUA030102">#REF!</definedName>
    <definedName name="________________QUA030201">#REF!</definedName>
    <definedName name="________________QUA030303">#REF!</definedName>
    <definedName name="________________QUA030317">#REF!</definedName>
    <definedName name="________________QUA040101">#REF!</definedName>
    <definedName name="________________QUA040202">#REF!</definedName>
    <definedName name="________________QUA050103">#REF!</definedName>
    <definedName name="________________QUA050207">#REF!</definedName>
    <definedName name="________________QUA060101">#REF!</definedName>
    <definedName name="________________QUA080101">#REF!</definedName>
    <definedName name="________________QUA080310">#REF!</definedName>
    <definedName name="________________QUA090101">#REF!</definedName>
    <definedName name="________________QUA100302">#REF!</definedName>
    <definedName name="________________QUA110101">#REF!</definedName>
    <definedName name="________________QUA110104">#REF!</definedName>
    <definedName name="________________QUA110107">#REF!</definedName>
    <definedName name="________________QUA120101">#REF!</definedName>
    <definedName name="________________QUA120105">#REF!</definedName>
    <definedName name="________________QUA120106">#REF!</definedName>
    <definedName name="________________QUA120107">#REF!</definedName>
    <definedName name="________________QUA120110">#REF!</definedName>
    <definedName name="________________QUA120150">#REF!</definedName>
    <definedName name="________________QUA130101">#REF!</definedName>
    <definedName name="________________QUA130103">#REF!</definedName>
    <definedName name="________________QUA130304">#REF!</definedName>
    <definedName name="________________QUA130401">#REF!</definedName>
    <definedName name="________________QUA140102">#REF!</definedName>
    <definedName name="________________QUA140109">#REF!</definedName>
    <definedName name="________________QUA140113">#REF!</definedName>
    <definedName name="________________QUA140122">#REF!</definedName>
    <definedName name="________________QUA140126">#REF!</definedName>
    <definedName name="________________QUA140129">#REF!</definedName>
    <definedName name="________________QUA140135">#REF!</definedName>
    <definedName name="________________QUA140143">#REF!</definedName>
    <definedName name="________________QUA140145">#REF!</definedName>
    <definedName name="________________QUA150130">#REF!</definedName>
    <definedName name="________________QUA170101">#REF!</definedName>
    <definedName name="________________QUA170102">#REF!</definedName>
    <definedName name="________________QUA170103">#REF!</definedName>
    <definedName name="________________R">#REF!</definedName>
    <definedName name="________________REC11100">#REF!</definedName>
    <definedName name="________________REC11110">#REF!</definedName>
    <definedName name="________________REC11115">#REF!</definedName>
    <definedName name="________________REC11125">#REF!</definedName>
    <definedName name="________________REC11130">#REF!</definedName>
    <definedName name="________________REC11135">#REF!</definedName>
    <definedName name="________________REC11145">#REF!</definedName>
    <definedName name="________________REC11150">#REF!</definedName>
    <definedName name="________________REC11165">#REF!</definedName>
    <definedName name="________________REC11170">#REF!</definedName>
    <definedName name="________________REC11180">#REF!</definedName>
    <definedName name="________________REC11185">#REF!</definedName>
    <definedName name="________________REC11220">#REF!</definedName>
    <definedName name="________________REC12105">#REF!</definedName>
    <definedName name="________________REC12555">#REF!</definedName>
    <definedName name="________________REC12570">#REF!</definedName>
    <definedName name="________________REC12575">#REF!</definedName>
    <definedName name="________________REC12580">#REF!</definedName>
    <definedName name="________________REC12600">#REF!</definedName>
    <definedName name="________________REC12610">#REF!</definedName>
    <definedName name="________________REC12630">#REF!</definedName>
    <definedName name="________________REC12631">#REF!</definedName>
    <definedName name="________________REC12640">#REF!</definedName>
    <definedName name="________________REC12645">#REF!</definedName>
    <definedName name="________________REC12665">#REF!</definedName>
    <definedName name="________________REC12690">#REF!</definedName>
    <definedName name="________________REC12700">#REF!</definedName>
    <definedName name="________________REC12710">#REF!</definedName>
    <definedName name="________________REC13111">#REF!</definedName>
    <definedName name="________________REC13112">#REF!</definedName>
    <definedName name="________________REC13121">#REF!</definedName>
    <definedName name="________________REC13720">#REF!</definedName>
    <definedName name="________________REC14100">#REF!</definedName>
    <definedName name="________________REC14161">#REF!</definedName>
    <definedName name="________________REC14195">#REF!</definedName>
    <definedName name="________________REC14205">#REF!</definedName>
    <definedName name="________________REC14260">#REF!</definedName>
    <definedName name="________________REC14500">#REF!</definedName>
    <definedName name="________________REC14515">#REF!</definedName>
    <definedName name="________________REC14555">#REF!</definedName>
    <definedName name="________________REC14565">#REF!</definedName>
    <definedName name="________________REC15135">#REF!</definedName>
    <definedName name="________________REC15140">#REF!</definedName>
    <definedName name="________________REC15195">#REF!</definedName>
    <definedName name="________________REC15225">#REF!</definedName>
    <definedName name="________________REC15230">#REF!</definedName>
    <definedName name="________________REC15515">#REF!</definedName>
    <definedName name="________________REC15560">#REF!</definedName>
    <definedName name="________________REC15565">#REF!</definedName>
    <definedName name="________________REC15570">#REF!</definedName>
    <definedName name="________________REC15575">#REF!</definedName>
    <definedName name="________________REC15583">#REF!</definedName>
    <definedName name="________________REC15590">#REF!</definedName>
    <definedName name="________________REC15591">#REF!</definedName>
    <definedName name="________________REC15610">#REF!</definedName>
    <definedName name="________________REC15625">#REF!</definedName>
    <definedName name="________________REC15635">#REF!</definedName>
    <definedName name="________________REC15655">#REF!</definedName>
    <definedName name="________________REC15665">#REF!</definedName>
    <definedName name="________________REC16515">#REF!</definedName>
    <definedName name="________________REC16535">#REF!</definedName>
    <definedName name="________________REC17140">#REF!</definedName>
    <definedName name="________________REC19500">#REF!</definedName>
    <definedName name="________________REC19501">#REF!</definedName>
    <definedName name="________________REC19502">#REF!</definedName>
    <definedName name="________________REC19503">#REF!</definedName>
    <definedName name="________________REC19504">#REF!</definedName>
    <definedName name="________________REC19505">#REF!</definedName>
    <definedName name="________________REC20100">#REF!</definedName>
    <definedName name="________________REC20105">#REF!</definedName>
    <definedName name="________________REC20110">#REF!</definedName>
    <definedName name="________________REC20115">#REF!</definedName>
    <definedName name="________________REC20130">#REF!</definedName>
    <definedName name="________________REC20135">#REF!</definedName>
    <definedName name="________________REC20140">#REF!</definedName>
    <definedName name="________________REC20145">#REF!</definedName>
    <definedName name="________________REC20150">#REF!</definedName>
    <definedName name="________________REC20155">#REF!</definedName>
    <definedName name="________________REC20175">#REF!</definedName>
    <definedName name="________________REC20185">#REF!</definedName>
    <definedName name="________________REC20190">#REF!</definedName>
    <definedName name="________________REC20195">#REF!</definedName>
    <definedName name="________________REC20210">#REF!</definedName>
    <definedName name="________________RET1">[2]Regula!$J$36</definedName>
    <definedName name="________________svi2">#REF!</definedName>
    <definedName name="________________TT102">'[3]Relatório_1ª med_'!#REF!</definedName>
    <definedName name="________________TT107">'[3]Relatório_1ª med_'!#REF!</definedName>
    <definedName name="________________TT121">'[3]Relatório_1ª med_'!#REF!</definedName>
    <definedName name="________________TT123">'[3]Relatório_1ª med_'!#REF!</definedName>
    <definedName name="________________TT19">'[3]Relatório_1ª med_'!#REF!</definedName>
    <definedName name="________________TT20">'[3]Relatório_1ª med_'!#REF!</definedName>
    <definedName name="________________TT21">'[3]Relatório_1ª med_'!#REF!</definedName>
    <definedName name="________________TT22">'[3]Relatório_1ª med_'!#REF!</definedName>
    <definedName name="________________TT26">'[3]Relatório_1ª med_'!#REF!</definedName>
    <definedName name="________________TT27">'[3]Relatório_1ª med_'!#REF!</definedName>
    <definedName name="________________TT28">'[3]Relatório_1ª med_'!#REF!</definedName>
    <definedName name="________________TT30">'[3]Relatório_1ª med_'!#REF!</definedName>
    <definedName name="________________TT31">'[3]Relatório_1ª med_'!#REF!</definedName>
    <definedName name="________________TT32">'[3]Relatório_1ª med_'!#REF!</definedName>
    <definedName name="________________TT33">'[3]Relatório_1ª med_'!#REF!</definedName>
    <definedName name="________________TT34">'[3]Relatório_1ª med_'!#REF!</definedName>
    <definedName name="________________TT36">'[3]Relatório_1ª med_'!#REF!</definedName>
    <definedName name="________________TT37">'[3]Relatório_1ª med_'!#REF!</definedName>
    <definedName name="________________TT38">'[3]Relatório_1ª med_'!#REF!</definedName>
    <definedName name="________________TT39">'[3]Relatório_1ª med_'!#REF!</definedName>
    <definedName name="________________TT40">'[3]Relatório_1ª med_'!#REF!</definedName>
    <definedName name="________________TT5">'[3]Relatório_1ª med_'!#REF!</definedName>
    <definedName name="________________TT52">'[3]Relatório_1ª med_'!#REF!</definedName>
    <definedName name="________________TT53">'[3]Relatório_1ª med_'!#REF!</definedName>
    <definedName name="________________TT54">'[3]Relatório_1ª med_'!#REF!</definedName>
    <definedName name="________________TT55">'[3]Relatório_1ª med_'!#REF!</definedName>
    <definedName name="________________TT6">'[3]Relatório_1ª med_'!#REF!</definedName>
    <definedName name="________________TT60">'[3]Relatório_1ª med_'!#REF!</definedName>
    <definedName name="________________TT61">'[3]Relatório_1ª med_'!#REF!</definedName>
    <definedName name="________________TT69">'[3]Relatório_1ª med_'!#REF!</definedName>
    <definedName name="________________TT7">'[3]Relatório_1ª med_'!#REF!</definedName>
    <definedName name="________________TT70">'[3]Relatório_1ª med_'!#REF!</definedName>
    <definedName name="________________TT71">'[3]Relatório_1ª med_'!#REF!</definedName>
    <definedName name="________________TT74">'[3]Relatório_1ª med_'!#REF!</definedName>
    <definedName name="________________TT75">'[3]Relatório_1ª med_'!#REF!</definedName>
    <definedName name="________________TT76">'[3]Relatório_1ª med_'!#REF!</definedName>
    <definedName name="________________TT77">'[3]Relatório_1ª med_'!#REF!</definedName>
    <definedName name="________________TT78">'[3]Relatório_1ª med_'!#REF!</definedName>
    <definedName name="________________TT79">'[3]Relatório_1ª med_'!#REF!</definedName>
    <definedName name="________________TT94">'[3]Relatório_1ª med_'!#REF!</definedName>
    <definedName name="________________TT95">'[3]Relatório_1ª med_'!#REF!</definedName>
    <definedName name="________________TT97">'[3]Relatório_1ª med_'!#REF!</definedName>
    <definedName name="________________UNI11100">#REF!</definedName>
    <definedName name="________________UNI11110">#REF!</definedName>
    <definedName name="________________UNI11115">#REF!</definedName>
    <definedName name="________________UNI11125">#REF!</definedName>
    <definedName name="________________UNI11130">#REF!</definedName>
    <definedName name="________________UNI11135">#REF!</definedName>
    <definedName name="________________UNI11145">#REF!</definedName>
    <definedName name="________________UNI11150">#REF!</definedName>
    <definedName name="________________UNI11165">#REF!</definedName>
    <definedName name="________________UNI11170">#REF!</definedName>
    <definedName name="________________UNI11180">#REF!</definedName>
    <definedName name="________________UNI11185">#REF!</definedName>
    <definedName name="________________UNI11220">#REF!</definedName>
    <definedName name="________________UNI12105">#REF!</definedName>
    <definedName name="________________UNI12555">#REF!</definedName>
    <definedName name="________________UNI12570">#REF!</definedName>
    <definedName name="________________UNI12575">#REF!</definedName>
    <definedName name="________________UNI12580">#REF!</definedName>
    <definedName name="________________UNI12600">#REF!</definedName>
    <definedName name="________________UNI12610">#REF!</definedName>
    <definedName name="________________UNI12630">#REF!</definedName>
    <definedName name="________________UNI12631">#REF!</definedName>
    <definedName name="________________UNI12640">#REF!</definedName>
    <definedName name="________________UNI12645">#REF!</definedName>
    <definedName name="________________UNI12665">#REF!</definedName>
    <definedName name="________________UNI12690">#REF!</definedName>
    <definedName name="________________UNI12700">#REF!</definedName>
    <definedName name="________________UNI12710">#REF!</definedName>
    <definedName name="________________UNI13111">#REF!</definedName>
    <definedName name="________________UNI13112">#REF!</definedName>
    <definedName name="________________UNI13121">#REF!</definedName>
    <definedName name="________________UNI13720">#REF!</definedName>
    <definedName name="________________UNI14100">#REF!</definedName>
    <definedName name="________________UNI14161">#REF!</definedName>
    <definedName name="________________UNI14195">#REF!</definedName>
    <definedName name="________________UNI14205">#REF!</definedName>
    <definedName name="________________UNI14260">#REF!</definedName>
    <definedName name="________________UNI14500">#REF!</definedName>
    <definedName name="________________UNI14515">#REF!</definedName>
    <definedName name="________________UNI14555">#REF!</definedName>
    <definedName name="________________UNI14565">#REF!</definedName>
    <definedName name="________________UNI15135">#REF!</definedName>
    <definedName name="________________UNI15140">#REF!</definedName>
    <definedName name="________________UNI15195">#REF!</definedName>
    <definedName name="________________UNI15225">#REF!</definedName>
    <definedName name="________________UNI15230">#REF!</definedName>
    <definedName name="________________UNI15515">#REF!</definedName>
    <definedName name="________________UNI15560">#REF!</definedName>
    <definedName name="________________UNI15565">#REF!</definedName>
    <definedName name="________________UNI15570">#REF!</definedName>
    <definedName name="________________UNI15575">#REF!</definedName>
    <definedName name="________________UNI15583">#REF!</definedName>
    <definedName name="________________UNI15590">#REF!</definedName>
    <definedName name="________________UNI15591">#REF!</definedName>
    <definedName name="________________UNI15610">#REF!</definedName>
    <definedName name="________________UNI15625">#REF!</definedName>
    <definedName name="________________UNI15635">#REF!</definedName>
    <definedName name="________________UNI15655">#REF!</definedName>
    <definedName name="________________UNI15665">#REF!</definedName>
    <definedName name="________________UNI16515">#REF!</definedName>
    <definedName name="________________UNI16535">#REF!</definedName>
    <definedName name="________________UNI17140">#REF!</definedName>
    <definedName name="________________UNI19500">#REF!</definedName>
    <definedName name="________________UNI19501">#REF!</definedName>
    <definedName name="________________UNI19502">#REF!</definedName>
    <definedName name="________________UNI19503">#REF!</definedName>
    <definedName name="________________UNI19504">#REF!</definedName>
    <definedName name="________________UNI19505">#REF!</definedName>
    <definedName name="________________UNI20100">#REF!</definedName>
    <definedName name="________________UNI20105">#REF!</definedName>
    <definedName name="________________UNI20110">#REF!</definedName>
    <definedName name="________________UNI20115">#REF!</definedName>
    <definedName name="________________UNI20130">#REF!</definedName>
    <definedName name="________________UNI20140">#REF!</definedName>
    <definedName name="________________UNI20145">#REF!</definedName>
    <definedName name="________________UNI20150">#REF!</definedName>
    <definedName name="________________UNI20155">#REF!</definedName>
    <definedName name="________________UNI20175">#REF!</definedName>
    <definedName name="________________UNI20185">#REF!</definedName>
    <definedName name="________________UNI20190">#REF!</definedName>
    <definedName name="________________UNI20195">#REF!</definedName>
    <definedName name="________________UNI20210">#REF!</definedName>
    <definedName name="________________VAL11100">#REF!</definedName>
    <definedName name="________________VAL11110">#REF!</definedName>
    <definedName name="________________VAL11115">#REF!</definedName>
    <definedName name="________________VAL11125">#REF!</definedName>
    <definedName name="________________VAL11130">#REF!</definedName>
    <definedName name="________________VAL11135">#REF!</definedName>
    <definedName name="________________VAL11145">#REF!</definedName>
    <definedName name="________________VAL11150">#REF!</definedName>
    <definedName name="________________VAL11165">#REF!</definedName>
    <definedName name="________________VAL11170">#REF!</definedName>
    <definedName name="________________VAL11180">#REF!</definedName>
    <definedName name="________________VAL11185">#REF!</definedName>
    <definedName name="________________VAL11220">#REF!</definedName>
    <definedName name="________________VAL12105">#REF!</definedName>
    <definedName name="________________VAL12555">#REF!</definedName>
    <definedName name="________________VAL12570">#REF!</definedName>
    <definedName name="________________VAL12575">#REF!</definedName>
    <definedName name="________________VAL12580">#REF!</definedName>
    <definedName name="________________VAL12600">#REF!</definedName>
    <definedName name="________________VAL12610">#REF!</definedName>
    <definedName name="________________VAL12630">#REF!</definedName>
    <definedName name="________________VAL12631">#REF!</definedName>
    <definedName name="________________VAL12640">#REF!</definedName>
    <definedName name="________________VAL12645">#REF!</definedName>
    <definedName name="________________VAL12665">#REF!</definedName>
    <definedName name="________________VAL12690">#REF!</definedName>
    <definedName name="________________VAL12700">#REF!</definedName>
    <definedName name="________________VAL12710">#REF!</definedName>
    <definedName name="________________VAL13111">#REF!</definedName>
    <definedName name="________________VAL13112">#REF!</definedName>
    <definedName name="________________VAL13121">#REF!</definedName>
    <definedName name="________________VAL13720">#REF!</definedName>
    <definedName name="________________VAL14100">#REF!</definedName>
    <definedName name="________________VAL14161">#REF!</definedName>
    <definedName name="________________VAL14195">#REF!</definedName>
    <definedName name="________________VAL14205">#REF!</definedName>
    <definedName name="________________VAL14260">#REF!</definedName>
    <definedName name="________________VAL14500">#REF!</definedName>
    <definedName name="________________VAL14515">#REF!</definedName>
    <definedName name="________________VAL14555">#REF!</definedName>
    <definedName name="________________VAL14565">#REF!</definedName>
    <definedName name="________________VAL15135">#REF!</definedName>
    <definedName name="________________VAL15140">#REF!</definedName>
    <definedName name="________________VAL15195">#REF!</definedName>
    <definedName name="________________VAL15225">#REF!</definedName>
    <definedName name="________________VAL15230">#REF!</definedName>
    <definedName name="________________VAL15515">#REF!</definedName>
    <definedName name="________________VAL15560">#REF!</definedName>
    <definedName name="________________VAL15565">#REF!</definedName>
    <definedName name="________________VAL15570">#REF!</definedName>
    <definedName name="________________VAL15575">#REF!</definedName>
    <definedName name="________________VAL15583">#REF!</definedName>
    <definedName name="________________VAL15590">#REF!</definedName>
    <definedName name="________________VAL15591">#REF!</definedName>
    <definedName name="________________VAL15610">#REF!</definedName>
    <definedName name="________________VAL15625">#REF!</definedName>
    <definedName name="________________VAL15635">#REF!</definedName>
    <definedName name="________________VAL15655">#REF!</definedName>
    <definedName name="________________VAL15665">#REF!</definedName>
    <definedName name="________________VAL16515">#REF!</definedName>
    <definedName name="________________VAL16535">#REF!</definedName>
    <definedName name="________________VAL17140">#REF!</definedName>
    <definedName name="________________VAL19500">#REF!</definedName>
    <definedName name="________________VAL19501">#REF!</definedName>
    <definedName name="________________VAL19502">#REF!</definedName>
    <definedName name="________________VAL19503">#REF!</definedName>
    <definedName name="________________VAL19504">#REF!</definedName>
    <definedName name="________________VAL19505">#REF!</definedName>
    <definedName name="________________VAL20100">#REF!</definedName>
    <definedName name="________________VAL20105">#REF!</definedName>
    <definedName name="________________VAL20110">#REF!</definedName>
    <definedName name="________________VAL20115">#REF!</definedName>
    <definedName name="________________VAL20130">#REF!</definedName>
    <definedName name="________________VAL20135">#REF!</definedName>
    <definedName name="________________VAL20140">#REF!</definedName>
    <definedName name="________________VAL20145">#REF!</definedName>
    <definedName name="________________VAL20150">#REF!</definedName>
    <definedName name="________________VAL20155">#REF!</definedName>
    <definedName name="________________VAL20175">#REF!</definedName>
    <definedName name="________________VAL20185">#REF!</definedName>
    <definedName name="________________VAL20190">#REF!</definedName>
    <definedName name="________________VAL20195">#REF!</definedName>
    <definedName name="________________VAL20210">#REF!</definedName>
    <definedName name="_______________UNI20135">#REF!</definedName>
    <definedName name="______________A1">#REF!</definedName>
    <definedName name="______________cab1">#REF!</definedName>
    <definedName name="______________COM010201">#REF!</definedName>
    <definedName name="______________COM010202">#REF!</definedName>
    <definedName name="______________COM010205">#REF!</definedName>
    <definedName name="______________COM010206">#REF!</definedName>
    <definedName name="______________COM010210">#REF!</definedName>
    <definedName name="______________COM010301">#REF!</definedName>
    <definedName name="______________COM010401">#REF!</definedName>
    <definedName name="______________COM010402">#REF!</definedName>
    <definedName name="______________COM010407">#REF!</definedName>
    <definedName name="______________COM010413">#REF!</definedName>
    <definedName name="______________COM010501">#REF!</definedName>
    <definedName name="______________COM010503">#REF!</definedName>
    <definedName name="______________COM010505">#REF!</definedName>
    <definedName name="______________COM010509">#REF!</definedName>
    <definedName name="______________COM010512">#REF!</definedName>
    <definedName name="______________COM010518">#REF!</definedName>
    <definedName name="______________COM010519">#REF!</definedName>
    <definedName name="______________COM010521">#REF!</definedName>
    <definedName name="______________COM010523">#REF!</definedName>
    <definedName name="______________COM010532">#REF!</definedName>
    <definedName name="______________COM010533">#REF!</definedName>
    <definedName name="______________COM010536">#REF!</definedName>
    <definedName name="______________COM010701">#REF!</definedName>
    <definedName name="______________COM010703">#REF!</definedName>
    <definedName name="______________COM010705">#REF!</definedName>
    <definedName name="______________COM010708">#REF!</definedName>
    <definedName name="______________COM010710">#REF!</definedName>
    <definedName name="______________COM010712">#REF!</definedName>
    <definedName name="______________COM010717">#REF!</definedName>
    <definedName name="______________COM010718">#REF!</definedName>
    <definedName name="______________COM020201">#REF!</definedName>
    <definedName name="______________COM020205">#REF!</definedName>
    <definedName name="______________COM020211">#REF!</definedName>
    <definedName name="______________COM020217">#REF!</definedName>
    <definedName name="______________COM030102">#REF!</definedName>
    <definedName name="______________COM030201">#REF!</definedName>
    <definedName name="______________COM030303">#REF!</definedName>
    <definedName name="______________COM030317">#REF!</definedName>
    <definedName name="______________COM040101">#REF!</definedName>
    <definedName name="______________COM040202">#REF!</definedName>
    <definedName name="______________COM050103">#REF!</definedName>
    <definedName name="______________COM050207">#REF!</definedName>
    <definedName name="______________COM060101">#REF!</definedName>
    <definedName name="______________COM080101">#REF!</definedName>
    <definedName name="______________COM080310">#REF!</definedName>
    <definedName name="______________COM090101">#REF!</definedName>
    <definedName name="______________COM100302">#REF!</definedName>
    <definedName name="______________COM110101">#REF!</definedName>
    <definedName name="______________COM110104">#REF!</definedName>
    <definedName name="______________COM110107">#REF!</definedName>
    <definedName name="______________COM120101">#REF!</definedName>
    <definedName name="______________COM120105">#REF!</definedName>
    <definedName name="______________COM120106">#REF!</definedName>
    <definedName name="______________COM120107">#REF!</definedName>
    <definedName name="______________COM120110">#REF!</definedName>
    <definedName name="______________COM120150">#REF!</definedName>
    <definedName name="______________COM130101">#REF!</definedName>
    <definedName name="______________COM130103">#REF!</definedName>
    <definedName name="______________COM130304">#REF!</definedName>
    <definedName name="______________COM130401">#REF!</definedName>
    <definedName name="______________COM140102">#REF!</definedName>
    <definedName name="______________COM140109">#REF!</definedName>
    <definedName name="______________COM140113">#REF!</definedName>
    <definedName name="______________COM140122">#REF!</definedName>
    <definedName name="______________COM140126">#REF!</definedName>
    <definedName name="______________COM140129">#REF!</definedName>
    <definedName name="______________COM140135">#REF!</definedName>
    <definedName name="______________COM140143">#REF!</definedName>
    <definedName name="______________COM140145">#REF!</definedName>
    <definedName name="______________COM150130">#REF!</definedName>
    <definedName name="______________COM170101">#REF!</definedName>
    <definedName name="______________COM170102">#REF!</definedName>
    <definedName name="______________COM170103">#REF!</definedName>
    <definedName name="______________GLB2">#REF!</definedName>
    <definedName name="______________i3">#REF!</definedName>
    <definedName name="______________MAO010201">#REF!</definedName>
    <definedName name="______________MAO010202">#REF!</definedName>
    <definedName name="______________MAO010205">#REF!</definedName>
    <definedName name="______________MAO010206">#REF!</definedName>
    <definedName name="______________MAO010210">#REF!</definedName>
    <definedName name="______________MAO010401">#REF!</definedName>
    <definedName name="______________MAO010402">#REF!</definedName>
    <definedName name="______________MAO010407">#REF!</definedName>
    <definedName name="______________MAO010413">#REF!</definedName>
    <definedName name="______________MAO010501">#REF!</definedName>
    <definedName name="______________MAO010503">#REF!</definedName>
    <definedName name="______________MAO010505">#REF!</definedName>
    <definedName name="______________MAO010509">#REF!</definedName>
    <definedName name="______________MAO010512">#REF!</definedName>
    <definedName name="______________MAO010518">#REF!</definedName>
    <definedName name="______________MAO010519">#REF!</definedName>
    <definedName name="______________MAO010521">#REF!</definedName>
    <definedName name="______________MAO010523">#REF!</definedName>
    <definedName name="______________MAO010532">#REF!</definedName>
    <definedName name="______________MAO010533">#REF!</definedName>
    <definedName name="______________MAO010536">#REF!</definedName>
    <definedName name="______________MAO010701">#REF!</definedName>
    <definedName name="______________MAO010703">#REF!</definedName>
    <definedName name="______________MAO010705">#REF!</definedName>
    <definedName name="______________MAO010708">#REF!</definedName>
    <definedName name="______________MAO010710">#REF!</definedName>
    <definedName name="______________MAO010712">#REF!</definedName>
    <definedName name="______________MAO010717">#REF!</definedName>
    <definedName name="______________MAO020201">#REF!</definedName>
    <definedName name="______________MAO020205">#REF!</definedName>
    <definedName name="______________MAO020211">#REF!</definedName>
    <definedName name="______________MAO020217">#REF!</definedName>
    <definedName name="______________MAO030102">#REF!</definedName>
    <definedName name="______________MAO030201">#REF!</definedName>
    <definedName name="______________MAO030303">#REF!</definedName>
    <definedName name="______________MAO030317">#REF!</definedName>
    <definedName name="______________MAO040101">#REF!</definedName>
    <definedName name="______________MAO040202">#REF!</definedName>
    <definedName name="______________MAO050103">#REF!</definedName>
    <definedName name="______________MAO050207">#REF!</definedName>
    <definedName name="______________MAO060101">#REF!</definedName>
    <definedName name="______________MAO080310">#REF!</definedName>
    <definedName name="______________MAO090101">#REF!</definedName>
    <definedName name="______________MAO110101">#REF!</definedName>
    <definedName name="______________MAO110104">#REF!</definedName>
    <definedName name="______________MAO110107">#REF!</definedName>
    <definedName name="______________MAO120101">#REF!</definedName>
    <definedName name="______________MAO120105">#REF!</definedName>
    <definedName name="______________MAO120106">#REF!</definedName>
    <definedName name="______________MAO120107">#REF!</definedName>
    <definedName name="______________MAO120110">#REF!</definedName>
    <definedName name="______________MAO120150">#REF!</definedName>
    <definedName name="______________MAO130101">#REF!</definedName>
    <definedName name="______________MAO130103">#REF!</definedName>
    <definedName name="______________MAO130304">#REF!</definedName>
    <definedName name="______________MAO130401">#REF!</definedName>
    <definedName name="______________MAO140102">#REF!</definedName>
    <definedName name="______________MAO140109">#REF!</definedName>
    <definedName name="______________MAO140113">#REF!</definedName>
    <definedName name="______________MAO140122">#REF!</definedName>
    <definedName name="______________MAO140126">#REF!</definedName>
    <definedName name="______________MAO140129">#REF!</definedName>
    <definedName name="______________MAO140135">#REF!</definedName>
    <definedName name="______________MAO140143">#REF!</definedName>
    <definedName name="______________MAO140145">#REF!</definedName>
    <definedName name="______________MAT010301">#REF!</definedName>
    <definedName name="______________MAT010401">#REF!</definedName>
    <definedName name="______________MAT010402">#REF!</definedName>
    <definedName name="______________MAT010407">#REF!</definedName>
    <definedName name="______________MAT010413">#REF!</definedName>
    <definedName name="______________MAT010536">#REF!</definedName>
    <definedName name="______________MAT010703">#REF!</definedName>
    <definedName name="______________MAT010708">#REF!</definedName>
    <definedName name="______________MAT010710">#REF!</definedName>
    <definedName name="______________MAT010718">#REF!</definedName>
    <definedName name="______________MAT020201">#REF!</definedName>
    <definedName name="______________MAT020205">#REF!</definedName>
    <definedName name="______________MAT020211">#REF!</definedName>
    <definedName name="______________MAT030102">#REF!</definedName>
    <definedName name="______________MAT030201">#REF!</definedName>
    <definedName name="______________MAT030303">#REF!</definedName>
    <definedName name="______________MAT030317">#REF!</definedName>
    <definedName name="______________MAT040101">#REF!</definedName>
    <definedName name="______________MAT040202">#REF!</definedName>
    <definedName name="______________MAT050103">#REF!</definedName>
    <definedName name="______________MAT050207">#REF!</definedName>
    <definedName name="______________MAT060101">#REF!</definedName>
    <definedName name="______________MAT080101">#REF!</definedName>
    <definedName name="______________MAT080310">#REF!</definedName>
    <definedName name="______________MAT090101">#REF!</definedName>
    <definedName name="______________MAT100302">#REF!</definedName>
    <definedName name="______________MAT110101">#REF!</definedName>
    <definedName name="______________MAT110104">#REF!</definedName>
    <definedName name="______________MAT110107">#REF!</definedName>
    <definedName name="______________MAT120101">#REF!</definedName>
    <definedName name="______________MAT120105">#REF!</definedName>
    <definedName name="______________MAT120106">#REF!</definedName>
    <definedName name="______________MAT120107">#REF!</definedName>
    <definedName name="______________MAT120110">#REF!</definedName>
    <definedName name="______________MAT120150">#REF!</definedName>
    <definedName name="______________MAT130101">#REF!</definedName>
    <definedName name="______________MAT130103">#REF!</definedName>
    <definedName name="______________MAT130304">#REF!</definedName>
    <definedName name="______________MAT130401">#REF!</definedName>
    <definedName name="______________MAT140102">#REF!</definedName>
    <definedName name="______________MAT140109">#REF!</definedName>
    <definedName name="______________MAT140113">#REF!</definedName>
    <definedName name="______________MAT140122">#REF!</definedName>
    <definedName name="______________MAT140126">#REF!</definedName>
    <definedName name="______________MAT140129">#REF!</definedName>
    <definedName name="______________MAT140135">#REF!</definedName>
    <definedName name="______________MAT140143">#REF!</definedName>
    <definedName name="______________MAT140145">#REF!</definedName>
    <definedName name="______________MAT150130">#REF!</definedName>
    <definedName name="______________MAT170101">#REF!</definedName>
    <definedName name="______________MAT170102">#REF!</definedName>
    <definedName name="______________MAT170103">#REF!</definedName>
    <definedName name="______________PRE010201">#REF!</definedName>
    <definedName name="______________PRE010202">#REF!</definedName>
    <definedName name="______________PRE010205">#REF!</definedName>
    <definedName name="______________PRE010206">#REF!</definedName>
    <definedName name="______________PRE010210">#REF!</definedName>
    <definedName name="______________PRE010301">#REF!</definedName>
    <definedName name="______________PRE010401">#REF!</definedName>
    <definedName name="______________PRE010402">#REF!</definedName>
    <definedName name="______________PRE010407">#REF!</definedName>
    <definedName name="______________PRE010413">#REF!</definedName>
    <definedName name="______________PRE010501">#REF!</definedName>
    <definedName name="______________PRE010503">#REF!</definedName>
    <definedName name="______________PRE010505">#REF!</definedName>
    <definedName name="______________PRE010509">#REF!</definedName>
    <definedName name="______________PRE010512">#REF!</definedName>
    <definedName name="______________PRE010518">#REF!</definedName>
    <definedName name="______________PRE010519">#REF!</definedName>
    <definedName name="______________PRE010521">#REF!</definedName>
    <definedName name="______________PRE010523">#REF!</definedName>
    <definedName name="______________PRE010532">#REF!</definedName>
    <definedName name="______________PRE010533">#REF!</definedName>
    <definedName name="______________PRE010536">#REF!</definedName>
    <definedName name="______________PRE010701">#REF!</definedName>
    <definedName name="______________PRE010703">#REF!</definedName>
    <definedName name="______________PRE010705">#REF!</definedName>
    <definedName name="______________PRE010708">#REF!</definedName>
    <definedName name="______________PRE010710">#REF!</definedName>
    <definedName name="______________PRE010712">#REF!</definedName>
    <definedName name="______________PRE010717">#REF!</definedName>
    <definedName name="______________PRE010718">#REF!</definedName>
    <definedName name="______________PRE020201">#REF!</definedName>
    <definedName name="______________PRE020205">#REF!</definedName>
    <definedName name="______________PRE020211">#REF!</definedName>
    <definedName name="______________PRE020217">#REF!</definedName>
    <definedName name="______________PRE030102">#REF!</definedName>
    <definedName name="______________PRE030201">#REF!</definedName>
    <definedName name="______________PRE030303">#REF!</definedName>
    <definedName name="______________PRE030317">#REF!</definedName>
    <definedName name="______________PRE040101">#REF!</definedName>
    <definedName name="______________PRE040202">#REF!</definedName>
    <definedName name="______________PRE050103">#REF!</definedName>
    <definedName name="______________PRE050207">#REF!</definedName>
    <definedName name="______________PRE060101">#REF!</definedName>
    <definedName name="______________PRE080101">#REF!</definedName>
    <definedName name="______________PRE080310">#REF!</definedName>
    <definedName name="______________PRE090101">#REF!</definedName>
    <definedName name="______________PRE100302">#REF!</definedName>
    <definedName name="______________PRE110101">#REF!</definedName>
    <definedName name="______________PRE110104">#REF!</definedName>
    <definedName name="______________PRE110107">#REF!</definedName>
    <definedName name="______________PRE120101">#REF!</definedName>
    <definedName name="______________PRE120105">#REF!</definedName>
    <definedName name="______________PRE120106">#REF!</definedName>
    <definedName name="______________PRE120107">#REF!</definedName>
    <definedName name="______________PRE120110">#REF!</definedName>
    <definedName name="______________PRE120150">#REF!</definedName>
    <definedName name="______________PRE130101">#REF!</definedName>
    <definedName name="______________PRE130103">#REF!</definedName>
    <definedName name="______________PRE130304">#REF!</definedName>
    <definedName name="______________PRE130401">#REF!</definedName>
    <definedName name="______________PRE140102">#REF!</definedName>
    <definedName name="______________PRE140109">#REF!</definedName>
    <definedName name="______________PRE140113">#REF!</definedName>
    <definedName name="______________PRE140122">#REF!</definedName>
    <definedName name="______________PRE140126">#REF!</definedName>
    <definedName name="______________PRE140129">#REF!</definedName>
    <definedName name="______________PRE140135">#REF!</definedName>
    <definedName name="______________PRE140143">#REF!</definedName>
    <definedName name="______________PRE140145">#REF!</definedName>
    <definedName name="______________PRE150130">#REF!</definedName>
    <definedName name="______________PRE170101">#REF!</definedName>
    <definedName name="______________PRE170102">#REF!</definedName>
    <definedName name="______________PRE170103">#REF!</definedName>
    <definedName name="______________QUA010201">#REF!</definedName>
    <definedName name="______________QUA010202">#REF!</definedName>
    <definedName name="______________QUA010205">#REF!</definedName>
    <definedName name="______________QUA010206">#REF!</definedName>
    <definedName name="______________QUA010210">#REF!</definedName>
    <definedName name="______________QUA010301">#REF!</definedName>
    <definedName name="______________QUA010401">#REF!</definedName>
    <definedName name="______________QUA010402">#REF!</definedName>
    <definedName name="______________QUA010407">#REF!</definedName>
    <definedName name="______________QUA010413">#REF!</definedName>
    <definedName name="______________QUA010501">#REF!</definedName>
    <definedName name="______________QUA010503">#REF!</definedName>
    <definedName name="______________QUA010505">#REF!</definedName>
    <definedName name="______________QUA010509">#REF!</definedName>
    <definedName name="______________QUA010512">#REF!</definedName>
    <definedName name="______________QUA010518">#REF!</definedName>
    <definedName name="______________QUA010519">#REF!</definedName>
    <definedName name="______________QUA010521">#REF!</definedName>
    <definedName name="______________QUA010523">#REF!</definedName>
    <definedName name="______________QUA010532">#REF!</definedName>
    <definedName name="______________QUA010533">#REF!</definedName>
    <definedName name="______________QUA010536">#REF!</definedName>
    <definedName name="______________QUA010701">#REF!</definedName>
    <definedName name="______________QUA010703">#REF!</definedName>
    <definedName name="______________QUA010705">#REF!</definedName>
    <definedName name="______________QUA010708">#REF!</definedName>
    <definedName name="______________QUA010710">#REF!</definedName>
    <definedName name="______________QUA010712">#REF!</definedName>
    <definedName name="______________QUA010717">#REF!</definedName>
    <definedName name="______________QUA010718">#REF!</definedName>
    <definedName name="______________QUA020201">#REF!</definedName>
    <definedName name="______________QUA020205">#REF!</definedName>
    <definedName name="______________QUA020211">#REF!</definedName>
    <definedName name="______________QUA020217">#REF!</definedName>
    <definedName name="______________QUA030102">#REF!</definedName>
    <definedName name="______________QUA030201">#REF!</definedName>
    <definedName name="______________QUA030303">#REF!</definedName>
    <definedName name="______________QUA030317">#REF!</definedName>
    <definedName name="______________QUA040101">#REF!</definedName>
    <definedName name="______________QUA040202">#REF!</definedName>
    <definedName name="______________QUA050103">#REF!</definedName>
    <definedName name="______________QUA050207">#REF!</definedName>
    <definedName name="______________QUA060101">#REF!</definedName>
    <definedName name="______________QUA080101">#REF!</definedName>
    <definedName name="______________QUA080310">#REF!</definedName>
    <definedName name="______________QUA090101">#REF!</definedName>
    <definedName name="______________QUA100302">#REF!</definedName>
    <definedName name="______________QUA110101">#REF!</definedName>
    <definedName name="______________QUA110104">#REF!</definedName>
    <definedName name="______________QUA110107">#REF!</definedName>
    <definedName name="______________QUA120101">#REF!</definedName>
    <definedName name="______________QUA120105">#REF!</definedName>
    <definedName name="______________QUA120106">#REF!</definedName>
    <definedName name="______________QUA120107">#REF!</definedName>
    <definedName name="______________QUA120110">#REF!</definedName>
    <definedName name="______________QUA120150">#REF!</definedName>
    <definedName name="______________QUA130101">#REF!</definedName>
    <definedName name="______________QUA130103">#REF!</definedName>
    <definedName name="______________QUA130304">#REF!</definedName>
    <definedName name="______________QUA130401">#REF!</definedName>
    <definedName name="______________QUA140102">#REF!</definedName>
    <definedName name="______________QUA140109">#REF!</definedName>
    <definedName name="______________QUA140113">#REF!</definedName>
    <definedName name="______________QUA140122">#REF!</definedName>
    <definedName name="______________QUA140126">#REF!</definedName>
    <definedName name="______________QUA140129">#REF!</definedName>
    <definedName name="______________QUA140135">#REF!</definedName>
    <definedName name="______________QUA140143">#REF!</definedName>
    <definedName name="______________QUA140145">#REF!</definedName>
    <definedName name="______________QUA150130">#REF!</definedName>
    <definedName name="______________QUA170101">#REF!</definedName>
    <definedName name="______________QUA170102">#REF!</definedName>
    <definedName name="______________QUA170103">#REF!</definedName>
    <definedName name="______________R">#REF!</definedName>
    <definedName name="______________REC11100">#REF!</definedName>
    <definedName name="______________REC11110">#REF!</definedName>
    <definedName name="______________REC11115">#REF!</definedName>
    <definedName name="______________REC11125">#REF!</definedName>
    <definedName name="______________REC11130">#REF!</definedName>
    <definedName name="______________REC11135">#REF!</definedName>
    <definedName name="______________REC11145">#REF!</definedName>
    <definedName name="______________REC11150">#REF!</definedName>
    <definedName name="______________REC11165">#REF!</definedName>
    <definedName name="______________REC11170">#REF!</definedName>
    <definedName name="______________REC11180">#REF!</definedName>
    <definedName name="______________REC11185">#REF!</definedName>
    <definedName name="______________REC11220">#REF!</definedName>
    <definedName name="______________REC12105">#REF!</definedName>
    <definedName name="______________REC12555">#REF!</definedName>
    <definedName name="______________REC12570">#REF!</definedName>
    <definedName name="______________REC12575">#REF!</definedName>
    <definedName name="______________REC12580">#REF!</definedName>
    <definedName name="______________REC12600">#REF!</definedName>
    <definedName name="______________REC12610">#REF!</definedName>
    <definedName name="______________REC12630">#REF!</definedName>
    <definedName name="______________REC12631">#REF!</definedName>
    <definedName name="______________REC12640">#REF!</definedName>
    <definedName name="______________REC12645">#REF!</definedName>
    <definedName name="______________REC12665">#REF!</definedName>
    <definedName name="______________REC12690">#REF!</definedName>
    <definedName name="______________REC12700">#REF!</definedName>
    <definedName name="______________REC12710">#REF!</definedName>
    <definedName name="______________REC13111">#REF!</definedName>
    <definedName name="______________REC13112">#REF!</definedName>
    <definedName name="______________REC13121">#REF!</definedName>
    <definedName name="______________REC13720">#REF!</definedName>
    <definedName name="______________REC14100">#REF!</definedName>
    <definedName name="______________REC14161">#REF!</definedName>
    <definedName name="______________REC14195">#REF!</definedName>
    <definedName name="______________REC14205">#REF!</definedName>
    <definedName name="______________REC14260">#REF!</definedName>
    <definedName name="______________REC14500">#REF!</definedName>
    <definedName name="______________REC14515">#REF!</definedName>
    <definedName name="______________REC14555">#REF!</definedName>
    <definedName name="______________REC14565">#REF!</definedName>
    <definedName name="______________REC15135">#REF!</definedName>
    <definedName name="______________REC15140">#REF!</definedName>
    <definedName name="______________REC15195">#REF!</definedName>
    <definedName name="______________REC15225">#REF!</definedName>
    <definedName name="______________REC15230">#REF!</definedName>
    <definedName name="______________REC15515">#REF!</definedName>
    <definedName name="______________REC15560">#REF!</definedName>
    <definedName name="______________REC15565">#REF!</definedName>
    <definedName name="______________REC15570">#REF!</definedName>
    <definedName name="______________REC15575">#REF!</definedName>
    <definedName name="______________REC15583">#REF!</definedName>
    <definedName name="______________REC15590">#REF!</definedName>
    <definedName name="______________REC15591">#REF!</definedName>
    <definedName name="______________REC15610">#REF!</definedName>
    <definedName name="______________REC15625">#REF!</definedName>
    <definedName name="______________REC15635">#REF!</definedName>
    <definedName name="______________REC15655">#REF!</definedName>
    <definedName name="______________REC15665">#REF!</definedName>
    <definedName name="______________REC16515">#REF!</definedName>
    <definedName name="______________REC16535">#REF!</definedName>
    <definedName name="______________REC17140">#REF!</definedName>
    <definedName name="______________REC19500">#REF!</definedName>
    <definedName name="______________REC19501">#REF!</definedName>
    <definedName name="______________REC19502">#REF!</definedName>
    <definedName name="______________REC19503">#REF!</definedName>
    <definedName name="______________REC19504">#REF!</definedName>
    <definedName name="______________REC19505">#REF!</definedName>
    <definedName name="______________REC20100">#REF!</definedName>
    <definedName name="______________REC20105">#REF!</definedName>
    <definedName name="______________REC20110">#REF!</definedName>
    <definedName name="______________REC20115">#REF!</definedName>
    <definedName name="______________REC20130">#REF!</definedName>
    <definedName name="______________REC20135">#REF!</definedName>
    <definedName name="______________REC20140">#REF!</definedName>
    <definedName name="______________REC20145">#REF!</definedName>
    <definedName name="______________REC20150">#REF!</definedName>
    <definedName name="______________REC20155">#REF!</definedName>
    <definedName name="______________REC20175">#REF!</definedName>
    <definedName name="______________REC20185">#REF!</definedName>
    <definedName name="______________REC20190">#REF!</definedName>
    <definedName name="______________REC20195">#REF!</definedName>
    <definedName name="______________REC20210">#REF!</definedName>
    <definedName name="______________RET1">[4]Regula!$J$36</definedName>
    <definedName name="______________svi2">#REF!</definedName>
    <definedName name="______________TT102">'[5]Relatório_1ª med_'!#REF!</definedName>
    <definedName name="______________TT107">'[5]Relatório_1ª med_'!#REF!</definedName>
    <definedName name="______________TT121">'[5]Relatório_1ª med_'!#REF!</definedName>
    <definedName name="______________TT123">'[5]Relatório_1ª med_'!#REF!</definedName>
    <definedName name="______________TT19">'[5]Relatório_1ª med_'!#REF!</definedName>
    <definedName name="______________TT20">'[5]Relatório_1ª med_'!#REF!</definedName>
    <definedName name="______________TT21">'[5]Relatório_1ª med_'!#REF!</definedName>
    <definedName name="______________TT22">'[5]Relatório_1ª med_'!#REF!</definedName>
    <definedName name="______________TT26">'[5]Relatório_1ª med_'!#REF!</definedName>
    <definedName name="______________TT27">'[5]Relatório_1ª med_'!#REF!</definedName>
    <definedName name="______________TT28">'[5]Relatório_1ª med_'!#REF!</definedName>
    <definedName name="______________TT30">'[5]Relatório_1ª med_'!#REF!</definedName>
    <definedName name="______________TT31">'[5]Relatório_1ª med_'!#REF!</definedName>
    <definedName name="______________TT32">'[5]Relatório_1ª med_'!#REF!</definedName>
    <definedName name="______________TT33">'[5]Relatório_1ª med_'!#REF!</definedName>
    <definedName name="______________TT34">'[5]Relatório_1ª med_'!#REF!</definedName>
    <definedName name="______________TT36">'[5]Relatório_1ª med_'!#REF!</definedName>
    <definedName name="______________TT37">'[5]Relatório_1ª med_'!#REF!</definedName>
    <definedName name="______________TT38">'[5]Relatório_1ª med_'!#REF!</definedName>
    <definedName name="______________TT39">'[5]Relatório_1ª med_'!#REF!</definedName>
    <definedName name="______________TT40">'[5]Relatório_1ª med_'!#REF!</definedName>
    <definedName name="______________TT5">'[5]Relatório_1ª med_'!#REF!</definedName>
    <definedName name="______________TT52">'[5]Relatório_1ª med_'!#REF!</definedName>
    <definedName name="______________TT53">'[5]Relatório_1ª med_'!#REF!</definedName>
    <definedName name="______________TT54">'[5]Relatório_1ª med_'!#REF!</definedName>
    <definedName name="______________TT55">'[5]Relatório_1ª med_'!#REF!</definedName>
    <definedName name="______________TT6">'[5]Relatório_1ª med_'!#REF!</definedName>
    <definedName name="______________TT60">'[5]Relatório_1ª med_'!#REF!</definedName>
    <definedName name="______________TT61">'[5]Relatório_1ª med_'!#REF!</definedName>
    <definedName name="______________TT69">'[5]Relatório_1ª med_'!#REF!</definedName>
    <definedName name="______________TT7">'[5]Relatório_1ª med_'!#REF!</definedName>
    <definedName name="______________TT70">'[5]Relatório_1ª med_'!#REF!</definedName>
    <definedName name="______________TT71">'[5]Relatório_1ª med_'!#REF!</definedName>
    <definedName name="______________TT74">'[5]Relatório_1ª med_'!#REF!</definedName>
    <definedName name="______________TT75">'[5]Relatório_1ª med_'!#REF!</definedName>
    <definedName name="______________TT76">'[5]Relatório_1ª med_'!#REF!</definedName>
    <definedName name="______________TT77">'[5]Relatório_1ª med_'!#REF!</definedName>
    <definedName name="______________TT78">'[5]Relatório_1ª med_'!#REF!</definedName>
    <definedName name="______________TT79">'[5]Relatório_1ª med_'!#REF!</definedName>
    <definedName name="______________TT94">'[5]Relatório_1ª med_'!#REF!</definedName>
    <definedName name="______________TT95">'[5]Relatório_1ª med_'!#REF!</definedName>
    <definedName name="______________TT97">'[5]Relatório_1ª med_'!#REF!</definedName>
    <definedName name="______________UNI11100">#REF!</definedName>
    <definedName name="______________UNI11110">#REF!</definedName>
    <definedName name="______________UNI11115">#REF!</definedName>
    <definedName name="______________UNI11125">#REF!</definedName>
    <definedName name="______________UNI11130">#REF!</definedName>
    <definedName name="______________UNI11135">#REF!</definedName>
    <definedName name="______________UNI11145">#REF!</definedName>
    <definedName name="______________UNI11150">#REF!</definedName>
    <definedName name="______________UNI11165">#REF!</definedName>
    <definedName name="______________UNI11170">#REF!</definedName>
    <definedName name="______________UNI11180">#REF!</definedName>
    <definedName name="______________UNI11185">#REF!</definedName>
    <definedName name="______________UNI11220">#REF!</definedName>
    <definedName name="______________UNI12105">#REF!</definedName>
    <definedName name="______________UNI12555">#REF!</definedName>
    <definedName name="______________UNI12570">#REF!</definedName>
    <definedName name="______________UNI12575">#REF!</definedName>
    <definedName name="______________UNI12580">#REF!</definedName>
    <definedName name="______________UNI12600">#REF!</definedName>
    <definedName name="______________UNI12610">#REF!</definedName>
    <definedName name="______________UNI12630">#REF!</definedName>
    <definedName name="______________UNI12631">#REF!</definedName>
    <definedName name="______________UNI12640">#REF!</definedName>
    <definedName name="______________UNI12645">#REF!</definedName>
    <definedName name="______________UNI12665">#REF!</definedName>
    <definedName name="______________UNI12690">#REF!</definedName>
    <definedName name="______________UNI12700">#REF!</definedName>
    <definedName name="______________UNI12710">#REF!</definedName>
    <definedName name="______________UNI13111">#REF!</definedName>
    <definedName name="______________UNI13112">#REF!</definedName>
    <definedName name="______________UNI13121">#REF!</definedName>
    <definedName name="______________UNI13720">#REF!</definedName>
    <definedName name="______________UNI14100">#REF!</definedName>
    <definedName name="______________UNI14161">#REF!</definedName>
    <definedName name="______________UNI14195">#REF!</definedName>
    <definedName name="______________UNI14205">#REF!</definedName>
    <definedName name="______________UNI14260">#REF!</definedName>
    <definedName name="______________UNI14500">#REF!</definedName>
    <definedName name="______________UNI14515">#REF!</definedName>
    <definedName name="______________UNI14555">#REF!</definedName>
    <definedName name="______________UNI14565">#REF!</definedName>
    <definedName name="______________UNI15135">#REF!</definedName>
    <definedName name="______________UNI15140">#REF!</definedName>
    <definedName name="______________UNI15195">#REF!</definedName>
    <definedName name="______________UNI15225">#REF!</definedName>
    <definedName name="______________UNI15230">#REF!</definedName>
    <definedName name="______________UNI15515">#REF!</definedName>
    <definedName name="______________UNI15560">#REF!</definedName>
    <definedName name="______________UNI15565">#REF!</definedName>
    <definedName name="______________UNI15570">#REF!</definedName>
    <definedName name="______________UNI15575">#REF!</definedName>
    <definedName name="______________UNI15583">#REF!</definedName>
    <definedName name="______________UNI15590">#REF!</definedName>
    <definedName name="______________UNI15591">#REF!</definedName>
    <definedName name="______________UNI15610">#REF!</definedName>
    <definedName name="______________UNI15625">#REF!</definedName>
    <definedName name="______________UNI15635">#REF!</definedName>
    <definedName name="______________UNI15655">#REF!</definedName>
    <definedName name="______________UNI15665">#REF!</definedName>
    <definedName name="______________UNI16515">#REF!</definedName>
    <definedName name="______________UNI16535">#REF!</definedName>
    <definedName name="______________UNI17140">#REF!</definedName>
    <definedName name="______________UNI19500">#REF!</definedName>
    <definedName name="______________UNI19501">#REF!</definedName>
    <definedName name="______________UNI19502">#REF!</definedName>
    <definedName name="______________UNI19503">#REF!</definedName>
    <definedName name="______________UNI19504">#REF!</definedName>
    <definedName name="______________UNI19505">#REF!</definedName>
    <definedName name="______________UNI20100">#REF!</definedName>
    <definedName name="______________UNI20105">#REF!</definedName>
    <definedName name="______________UNI20110">#REF!</definedName>
    <definedName name="______________UNI20115">#REF!</definedName>
    <definedName name="______________UNI20130">#REF!</definedName>
    <definedName name="______________UNI20140">#REF!</definedName>
    <definedName name="______________UNI20145">#REF!</definedName>
    <definedName name="______________UNI20150">#REF!</definedName>
    <definedName name="______________UNI20155">#REF!</definedName>
    <definedName name="______________UNI20175">#REF!</definedName>
    <definedName name="______________UNI20185">#REF!</definedName>
    <definedName name="______________UNI20190">#REF!</definedName>
    <definedName name="______________UNI20195">#REF!</definedName>
    <definedName name="______________UNI20210">#REF!</definedName>
    <definedName name="______________VAL11100">#REF!</definedName>
    <definedName name="______________VAL11110">#REF!</definedName>
    <definedName name="______________VAL11115">#REF!</definedName>
    <definedName name="______________VAL11125">#REF!</definedName>
    <definedName name="______________VAL11130">#REF!</definedName>
    <definedName name="______________VAL11135">#REF!</definedName>
    <definedName name="______________VAL11145">#REF!</definedName>
    <definedName name="______________VAL11150">#REF!</definedName>
    <definedName name="______________VAL11165">#REF!</definedName>
    <definedName name="______________VAL11170">#REF!</definedName>
    <definedName name="______________VAL11180">#REF!</definedName>
    <definedName name="______________VAL11185">#REF!</definedName>
    <definedName name="______________VAL11220">#REF!</definedName>
    <definedName name="______________VAL12105">#REF!</definedName>
    <definedName name="______________VAL12555">#REF!</definedName>
    <definedName name="______________VAL12570">#REF!</definedName>
    <definedName name="______________VAL12575">#REF!</definedName>
    <definedName name="______________VAL12580">#REF!</definedName>
    <definedName name="______________VAL12600">#REF!</definedName>
    <definedName name="______________VAL12610">#REF!</definedName>
    <definedName name="______________VAL12630">#REF!</definedName>
    <definedName name="______________VAL12631">#REF!</definedName>
    <definedName name="______________VAL12640">#REF!</definedName>
    <definedName name="______________VAL12645">#REF!</definedName>
    <definedName name="______________VAL12665">#REF!</definedName>
    <definedName name="______________VAL12690">#REF!</definedName>
    <definedName name="______________VAL12700">#REF!</definedName>
    <definedName name="______________VAL12710">#REF!</definedName>
    <definedName name="______________VAL13111">#REF!</definedName>
    <definedName name="______________VAL13112">#REF!</definedName>
    <definedName name="______________VAL13121">#REF!</definedName>
    <definedName name="______________VAL13720">#REF!</definedName>
    <definedName name="______________VAL14100">#REF!</definedName>
    <definedName name="______________VAL14161">#REF!</definedName>
    <definedName name="______________VAL14195">#REF!</definedName>
    <definedName name="______________VAL14205">#REF!</definedName>
    <definedName name="______________VAL14260">#REF!</definedName>
    <definedName name="______________VAL14500">#REF!</definedName>
    <definedName name="______________VAL14515">#REF!</definedName>
    <definedName name="______________VAL14555">#REF!</definedName>
    <definedName name="______________VAL14565">#REF!</definedName>
    <definedName name="______________VAL15135">#REF!</definedName>
    <definedName name="______________VAL15140">#REF!</definedName>
    <definedName name="______________VAL15195">#REF!</definedName>
    <definedName name="______________VAL15225">#REF!</definedName>
    <definedName name="______________VAL15230">#REF!</definedName>
    <definedName name="______________VAL15515">#REF!</definedName>
    <definedName name="______________VAL15560">#REF!</definedName>
    <definedName name="______________VAL15565">#REF!</definedName>
    <definedName name="______________VAL15570">#REF!</definedName>
    <definedName name="______________VAL15575">#REF!</definedName>
    <definedName name="______________VAL15583">#REF!</definedName>
    <definedName name="______________VAL15590">#REF!</definedName>
    <definedName name="______________VAL15591">#REF!</definedName>
    <definedName name="______________VAL15610">#REF!</definedName>
    <definedName name="______________VAL15625">#REF!</definedName>
    <definedName name="______________VAL15635">#REF!</definedName>
    <definedName name="______________VAL15655">#REF!</definedName>
    <definedName name="______________VAL15665">#REF!</definedName>
    <definedName name="______________VAL16515">#REF!</definedName>
    <definedName name="______________VAL16535">#REF!</definedName>
    <definedName name="______________VAL17140">#REF!</definedName>
    <definedName name="______________VAL19500">#REF!</definedName>
    <definedName name="______________VAL19501">#REF!</definedName>
    <definedName name="______________VAL19502">#REF!</definedName>
    <definedName name="______________VAL19503">#REF!</definedName>
    <definedName name="______________VAL19504">#REF!</definedName>
    <definedName name="______________VAL19505">#REF!</definedName>
    <definedName name="______________VAL20100">#REF!</definedName>
    <definedName name="______________VAL20105">#REF!</definedName>
    <definedName name="______________VAL20110">#REF!</definedName>
    <definedName name="______________VAL20115">#REF!</definedName>
    <definedName name="______________VAL20130">#REF!</definedName>
    <definedName name="______________VAL20135">#REF!</definedName>
    <definedName name="______________VAL20140">#REF!</definedName>
    <definedName name="______________VAL20145">#REF!</definedName>
    <definedName name="______________VAL20150">#REF!</definedName>
    <definedName name="______________VAL20155">#REF!</definedName>
    <definedName name="______________VAL20175">#REF!</definedName>
    <definedName name="______________VAL20185">#REF!</definedName>
    <definedName name="______________VAL20190">#REF!</definedName>
    <definedName name="______________VAL20195">#REF!</definedName>
    <definedName name="______________VAL20210">#REF!</definedName>
    <definedName name="_____________UNI20135">#REF!</definedName>
    <definedName name="________RET1">[4]Regula!$J$36</definedName>
    <definedName name="______RET1">[4]Regula!$J$36</definedName>
    <definedName name="____RET1">[4]Regula!$J$36</definedName>
    <definedName name="___CCM30">#REF!</definedName>
    <definedName name="___la2">#REF!</definedName>
    <definedName name="___PCM30">#REF!</definedName>
    <definedName name="___PLA2">#REF!</definedName>
    <definedName name="___PTB10">#REF!</definedName>
    <definedName name="___RET1">[6]Regula!$J$36</definedName>
    <definedName name="___TB10">#REF!</definedName>
    <definedName name="___TCB4">[7]TLCB5!$I$31</definedName>
    <definedName name="___TCM30">'[8]Mat. Bet.'!$F$25</definedName>
    <definedName name="___TOT6">#REF!</definedName>
    <definedName name="___TOT7">#REF!</definedName>
    <definedName name="___TSD2">#REF!</definedName>
    <definedName name="__123Graph_D" hidden="1">'[9]Etapa Única'!$C$125:$C$134</definedName>
    <definedName name="__123Graph_E" hidden="1">'[9]Etapa Única'!$E$125:$E$134</definedName>
    <definedName name="__A1">#REF!</definedName>
    <definedName name="__cab1">#REF!</definedName>
    <definedName name="__CAP20">#REF!</definedName>
    <definedName name="__CCM30">#REF!</definedName>
    <definedName name="__COM010201">#REF!</definedName>
    <definedName name="__COM010202">#REF!</definedName>
    <definedName name="__COM010205">#REF!</definedName>
    <definedName name="__COM010206">#REF!</definedName>
    <definedName name="__COM010210">#REF!</definedName>
    <definedName name="__COM010301">#REF!</definedName>
    <definedName name="__COM010401">#REF!</definedName>
    <definedName name="__COM010402">#REF!</definedName>
    <definedName name="__COM010407">#REF!</definedName>
    <definedName name="__COM010413">#REF!</definedName>
    <definedName name="__COM010501">#REF!</definedName>
    <definedName name="__COM010503">#REF!</definedName>
    <definedName name="__COM010505">#REF!</definedName>
    <definedName name="__COM010509">#REF!</definedName>
    <definedName name="__COM010512">#REF!</definedName>
    <definedName name="__COM010518">#REF!</definedName>
    <definedName name="__COM010519">#REF!</definedName>
    <definedName name="__COM010521">#REF!</definedName>
    <definedName name="__COM010523">#REF!</definedName>
    <definedName name="__COM010532">#REF!</definedName>
    <definedName name="__COM010533">#REF!</definedName>
    <definedName name="__COM010536">#REF!</definedName>
    <definedName name="__COM010701">#REF!</definedName>
    <definedName name="__COM010703">#REF!</definedName>
    <definedName name="__COM010705">#REF!</definedName>
    <definedName name="__COM010708">#REF!</definedName>
    <definedName name="__COM010710">#REF!</definedName>
    <definedName name="__COM010712">#REF!</definedName>
    <definedName name="__COM010717">#REF!</definedName>
    <definedName name="__COM010718">#REF!</definedName>
    <definedName name="__COM020201">#REF!</definedName>
    <definedName name="__COM020205">#REF!</definedName>
    <definedName name="__COM020211">#REF!</definedName>
    <definedName name="__COM020217">#REF!</definedName>
    <definedName name="__COM030102">#REF!</definedName>
    <definedName name="__COM030201">#REF!</definedName>
    <definedName name="__COM030303">#REF!</definedName>
    <definedName name="__COM030317">#REF!</definedName>
    <definedName name="__COM040101">#REF!</definedName>
    <definedName name="__COM040202">#REF!</definedName>
    <definedName name="__COM050103">#REF!</definedName>
    <definedName name="__COM050207">#REF!</definedName>
    <definedName name="__COM060101">#REF!</definedName>
    <definedName name="__COM080101">#REF!</definedName>
    <definedName name="__COM080310">#REF!</definedName>
    <definedName name="__COM090101">#REF!</definedName>
    <definedName name="__COM100302">#REF!</definedName>
    <definedName name="__COM110101">#REF!</definedName>
    <definedName name="__COM110104">#REF!</definedName>
    <definedName name="__COM110107">#REF!</definedName>
    <definedName name="__COM120101">#REF!</definedName>
    <definedName name="__COM120105">#REF!</definedName>
    <definedName name="__COM120106">#REF!</definedName>
    <definedName name="__COM120107">#REF!</definedName>
    <definedName name="__COM120110">#REF!</definedName>
    <definedName name="__COM120150">#REF!</definedName>
    <definedName name="__COM130101">#REF!</definedName>
    <definedName name="__COM130103">#REF!</definedName>
    <definedName name="__COM130304">#REF!</definedName>
    <definedName name="__COM130401">#REF!</definedName>
    <definedName name="__COM140102">#REF!</definedName>
    <definedName name="__COM140109">#REF!</definedName>
    <definedName name="__COM140113">#REF!</definedName>
    <definedName name="__COM140122">#REF!</definedName>
    <definedName name="__COM140126">#REF!</definedName>
    <definedName name="__COM140129">#REF!</definedName>
    <definedName name="__COM140135">#REF!</definedName>
    <definedName name="__COM140143">#REF!</definedName>
    <definedName name="__COM140145">#REF!</definedName>
    <definedName name="__COM150130">#REF!</definedName>
    <definedName name="__COM170101">#REF!</definedName>
    <definedName name="__COM170102">#REF!</definedName>
    <definedName name="__COM170103">#REF!</definedName>
    <definedName name="__DAR02">[10]Serviços!#REF!</definedName>
    <definedName name="__EDA01">[10]Serviços!#REF!</definedName>
    <definedName name="__GLB2">#REF!</definedName>
    <definedName name="__HCB5">[11]COMPMOTSER!$H$76</definedName>
    <definedName name="__i3">#REF!</definedName>
    <definedName name="__la2">#REF!</definedName>
    <definedName name="__MAO010201">#REF!</definedName>
    <definedName name="__MAO010202">#REF!</definedName>
    <definedName name="__MAO010205">#REF!</definedName>
    <definedName name="__MAO010206">#REF!</definedName>
    <definedName name="__MAO010210">#REF!</definedName>
    <definedName name="__MAO010401">#REF!</definedName>
    <definedName name="__MAO010402">#REF!</definedName>
    <definedName name="__MAO010407">#REF!</definedName>
    <definedName name="__MAO010413">#REF!</definedName>
    <definedName name="__MAO010501">#REF!</definedName>
    <definedName name="__MAO010503">#REF!</definedName>
    <definedName name="__MAO010505">#REF!</definedName>
    <definedName name="__MAO010509">#REF!</definedName>
    <definedName name="__MAO010512">#REF!</definedName>
    <definedName name="__MAO010518">#REF!</definedName>
    <definedName name="__MAO010519">#REF!</definedName>
    <definedName name="__MAO010521">#REF!</definedName>
    <definedName name="__MAO010523">#REF!</definedName>
    <definedName name="__MAO010532">#REF!</definedName>
    <definedName name="__MAO010533">#REF!</definedName>
    <definedName name="__MAO010536">#REF!</definedName>
    <definedName name="__MAO010701">#REF!</definedName>
    <definedName name="__MAO010703">#REF!</definedName>
    <definedName name="__MAO010705">#REF!</definedName>
    <definedName name="__MAO010708">#REF!</definedName>
    <definedName name="__MAO010710">#REF!</definedName>
    <definedName name="__MAO010712">#REF!</definedName>
    <definedName name="__MAO010717">#REF!</definedName>
    <definedName name="__MAO020201">#REF!</definedName>
    <definedName name="__MAO020205">#REF!</definedName>
    <definedName name="__MAO020211">#REF!</definedName>
    <definedName name="__MAO020217">#REF!</definedName>
    <definedName name="__MAO030102">#REF!</definedName>
    <definedName name="__MAO030201">#REF!</definedName>
    <definedName name="__MAO030303">#REF!</definedName>
    <definedName name="__MAO030317">#REF!</definedName>
    <definedName name="__MAO040101">#REF!</definedName>
    <definedName name="__MAO040202">#REF!</definedName>
    <definedName name="__MAO050103">#REF!</definedName>
    <definedName name="__MAO050207">#REF!</definedName>
    <definedName name="__MAO060101">#REF!</definedName>
    <definedName name="__MAO080310">#REF!</definedName>
    <definedName name="__MAO090101">#REF!</definedName>
    <definedName name="__MAO110101">#REF!</definedName>
    <definedName name="__MAO110104">#REF!</definedName>
    <definedName name="__MAO110107">#REF!</definedName>
    <definedName name="__MAO120101">#REF!</definedName>
    <definedName name="__MAO120105">#REF!</definedName>
    <definedName name="__MAO120106">#REF!</definedName>
    <definedName name="__MAO120107">#REF!</definedName>
    <definedName name="__MAO120110">#REF!</definedName>
    <definedName name="__MAO120150">#REF!</definedName>
    <definedName name="__MAO130101">#REF!</definedName>
    <definedName name="__MAO130103">#REF!</definedName>
    <definedName name="__MAO130304">#REF!</definedName>
    <definedName name="__MAO130401">#REF!</definedName>
    <definedName name="__MAO140102">#REF!</definedName>
    <definedName name="__MAO140109">#REF!</definedName>
    <definedName name="__MAO140113">#REF!</definedName>
    <definedName name="__MAO140122">#REF!</definedName>
    <definedName name="__MAO140126">#REF!</definedName>
    <definedName name="__MAO140129">#REF!</definedName>
    <definedName name="__MAO140135">#REF!</definedName>
    <definedName name="__MAO140143">#REF!</definedName>
    <definedName name="__MAO140145">#REF!</definedName>
    <definedName name="__MAT010301">#REF!</definedName>
    <definedName name="__MAT010401">#REF!</definedName>
    <definedName name="__MAT010402">#REF!</definedName>
    <definedName name="__MAT010407">#REF!</definedName>
    <definedName name="__MAT010413">#REF!</definedName>
    <definedName name="__MAT010536">#REF!</definedName>
    <definedName name="__MAT010703">#REF!</definedName>
    <definedName name="__MAT010708">#REF!</definedName>
    <definedName name="__MAT010710">#REF!</definedName>
    <definedName name="__MAT010718">#REF!</definedName>
    <definedName name="__MAT020201">#REF!</definedName>
    <definedName name="__MAT020205">#REF!</definedName>
    <definedName name="__MAT020211">#REF!</definedName>
    <definedName name="__MAT030102">#REF!</definedName>
    <definedName name="__MAT030201">#REF!</definedName>
    <definedName name="__MAT030303">#REF!</definedName>
    <definedName name="__MAT030317">#REF!</definedName>
    <definedName name="__MAT040101">#REF!</definedName>
    <definedName name="__MAT040202">#REF!</definedName>
    <definedName name="__MAT050103">#REF!</definedName>
    <definedName name="__MAT050207">#REF!</definedName>
    <definedName name="__MAT060101">#REF!</definedName>
    <definedName name="__MAT080101">#REF!</definedName>
    <definedName name="__MAT080310">#REF!</definedName>
    <definedName name="__MAT090101">#REF!</definedName>
    <definedName name="__MAT100302">#REF!</definedName>
    <definedName name="__MAT110101">#REF!</definedName>
    <definedName name="__MAT110104">#REF!</definedName>
    <definedName name="__MAT110107">#REF!</definedName>
    <definedName name="__MAT120101">#REF!</definedName>
    <definedName name="__MAT120105">#REF!</definedName>
    <definedName name="__MAT120106">#REF!</definedName>
    <definedName name="__MAT120107">#REF!</definedName>
    <definedName name="__MAT120110">#REF!</definedName>
    <definedName name="__MAT120150">#REF!</definedName>
    <definedName name="__MAT130101">#REF!</definedName>
    <definedName name="__MAT130103">#REF!</definedName>
    <definedName name="__MAT130304">#REF!</definedName>
    <definedName name="__MAT130401">#REF!</definedName>
    <definedName name="__MAT140102">#REF!</definedName>
    <definedName name="__MAT140109">#REF!</definedName>
    <definedName name="__MAT140113">#REF!</definedName>
    <definedName name="__MAT140122">#REF!</definedName>
    <definedName name="__MAT140126">#REF!</definedName>
    <definedName name="__MAT140129">#REF!</definedName>
    <definedName name="__MAT140135">#REF!</definedName>
    <definedName name="__MAT140143">#REF!</definedName>
    <definedName name="__MAT140145">#REF!</definedName>
    <definedName name="__MAT150130">#REF!</definedName>
    <definedName name="__MAT170101">#REF!</definedName>
    <definedName name="__MAT170102">#REF!</definedName>
    <definedName name="__MAT170103">#REF!</definedName>
    <definedName name="__MFC01">[10]Serviços!#REF!</definedName>
    <definedName name="__PCB5">'[10]Serv. Adm.'!$H$297</definedName>
    <definedName name="__PCM30">#REF!</definedName>
    <definedName name="__PLA2">#REF!</definedName>
    <definedName name="__PM334">'[11]MAT PLACA'!$E$3</definedName>
    <definedName name="__PM335">'[11]MAT PLACA'!$E$4</definedName>
    <definedName name="__PM346">'[11]MAT PLACA'!$E$5</definedName>
    <definedName name="__PM406">'[11]MAT PLACA'!$E$6</definedName>
    <definedName name="__PM412">'[11]MAT PLACA'!$E$7</definedName>
    <definedName name="__PM609">'[11]MAT PLACA'!$E$8</definedName>
    <definedName name="__PM970">'[11]MAT PLACA'!$E$9</definedName>
    <definedName name="__PRE010201">#REF!</definedName>
    <definedName name="__PRE010202">#REF!</definedName>
    <definedName name="__PRE010205">#REF!</definedName>
    <definedName name="__PRE010206">#REF!</definedName>
    <definedName name="__PRE010210">#REF!</definedName>
    <definedName name="__PRE010301">#REF!</definedName>
    <definedName name="__PRE010401">#REF!</definedName>
    <definedName name="__PRE010402">#REF!</definedName>
    <definedName name="__PRE010407">#REF!</definedName>
    <definedName name="__PRE010413">#REF!</definedName>
    <definedName name="__PRE010501">#REF!</definedName>
    <definedName name="__PRE010503">#REF!</definedName>
    <definedName name="__PRE010505">#REF!</definedName>
    <definedName name="__PRE010509">#REF!</definedName>
    <definedName name="__PRE010512">#REF!</definedName>
    <definedName name="__PRE010518">#REF!</definedName>
    <definedName name="__PRE010519">#REF!</definedName>
    <definedName name="__PRE010521">#REF!</definedName>
    <definedName name="__PRE010523">#REF!</definedName>
    <definedName name="__PRE010532">#REF!</definedName>
    <definedName name="__PRE010533">#REF!</definedName>
    <definedName name="__PRE010536">#REF!</definedName>
    <definedName name="__PRE010701">#REF!</definedName>
    <definedName name="__PRE010703">#REF!</definedName>
    <definedName name="__PRE010705">#REF!</definedName>
    <definedName name="__PRE010708">#REF!</definedName>
    <definedName name="__PRE010710">#REF!</definedName>
    <definedName name="__PRE010712">#REF!</definedName>
    <definedName name="__PRE010717">#REF!</definedName>
    <definedName name="__PRE010718">#REF!</definedName>
    <definedName name="__PRE020201">#REF!</definedName>
    <definedName name="__PRE020205">#REF!</definedName>
    <definedName name="__PRE020211">#REF!</definedName>
    <definedName name="__PRE020217">#REF!</definedName>
    <definedName name="__PRE030102">#REF!</definedName>
    <definedName name="__PRE030201">#REF!</definedName>
    <definedName name="__PRE030303">#REF!</definedName>
    <definedName name="__PRE030317">#REF!</definedName>
    <definedName name="__PRE040101">#REF!</definedName>
    <definedName name="__PRE040202">#REF!</definedName>
    <definedName name="__PRE050103">#REF!</definedName>
    <definedName name="__PRE050207">#REF!</definedName>
    <definedName name="__PRE060101">#REF!</definedName>
    <definedName name="__PRE080101">#REF!</definedName>
    <definedName name="__PRE080310">#REF!</definedName>
    <definedName name="__PRE090101">#REF!</definedName>
    <definedName name="__PRE100302">#REF!</definedName>
    <definedName name="__PRE110101">#REF!</definedName>
    <definedName name="__PRE110104">#REF!</definedName>
    <definedName name="__PRE110107">#REF!</definedName>
    <definedName name="__PRE120101">#REF!</definedName>
    <definedName name="__PRE120105">#REF!</definedName>
    <definedName name="__PRE120106">#REF!</definedName>
    <definedName name="__PRE120107">#REF!</definedName>
    <definedName name="__PRE120110">#REF!</definedName>
    <definedName name="__PRE120150">#REF!</definedName>
    <definedName name="__PRE130101">#REF!</definedName>
    <definedName name="__PRE130103">#REF!</definedName>
    <definedName name="__PRE130304">#REF!</definedName>
    <definedName name="__PRE130401">#REF!</definedName>
    <definedName name="__PRE140102">#REF!</definedName>
    <definedName name="__PRE140109">#REF!</definedName>
    <definedName name="__PRE140113">#REF!</definedName>
    <definedName name="__PRE140122">#REF!</definedName>
    <definedName name="__PRE140126">#REF!</definedName>
    <definedName name="__PRE140129">#REF!</definedName>
    <definedName name="__PRE140135">#REF!</definedName>
    <definedName name="__PRE140143">#REF!</definedName>
    <definedName name="__PRE140145">#REF!</definedName>
    <definedName name="__PRE150130">#REF!</definedName>
    <definedName name="__PRE170101">#REF!</definedName>
    <definedName name="__PRE170102">#REF!</definedName>
    <definedName name="__PRE170103">#REF!</definedName>
    <definedName name="__PTB10">#REF!</definedName>
    <definedName name="__QUA010201">#REF!</definedName>
    <definedName name="__QUA010202">#REF!</definedName>
    <definedName name="__QUA010205">#REF!</definedName>
    <definedName name="__QUA010206">#REF!</definedName>
    <definedName name="__QUA010210">#REF!</definedName>
    <definedName name="__QUA010301">#REF!</definedName>
    <definedName name="__QUA010401">#REF!</definedName>
    <definedName name="__QUA010402">#REF!</definedName>
    <definedName name="__QUA010407">#REF!</definedName>
    <definedName name="__QUA010413">#REF!</definedName>
    <definedName name="__QUA010501">#REF!</definedName>
    <definedName name="__QUA010503">#REF!</definedName>
    <definedName name="__QUA010505">#REF!</definedName>
    <definedName name="__QUA010509">#REF!</definedName>
    <definedName name="__QUA010512">#REF!</definedName>
    <definedName name="__QUA010518">#REF!</definedName>
    <definedName name="__QUA010519">#REF!</definedName>
    <definedName name="__QUA010521">#REF!</definedName>
    <definedName name="__QUA010523">#REF!</definedName>
    <definedName name="__QUA010532">#REF!</definedName>
    <definedName name="__QUA010533">#REF!</definedName>
    <definedName name="__QUA010536">#REF!</definedName>
    <definedName name="__QUA010701">#REF!</definedName>
    <definedName name="__QUA010703">#REF!</definedName>
    <definedName name="__QUA010705">#REF!</definedName>
    <definedName name="__QUA010708">#REF!</definedName>
    <definedName name="__QUA010710">#REF!</definedName>
    <definedName name="__QUA010712">#REF!</definedName>
    <definedName name="__QUA010717">#REF!</definedName>
    <definedName name="__QUA010718">#REF!</definedName>
    <definedName name="__QUA020201">#REF!</definedName>
    <definedName name="__QUA020205">#REF!</definedName>
    <definedName name="__QUA020211">#REF!</definedName>
    <definedName name="__QUA020217">#REF!</definedName>
    <definedName name="__QUA030102">#REF!</definedName>
    <definedName name="__QUA030201">#REF!</definedName>
    <definedName name="__QUA030303">#REF!</definedName>
    <definedName name="__QUA030317">#REF!</definedName>
    <definedName name="__QUA040101">#REF!</definedName>
    <definedName name="__QUA040202">#REF!</definedName>
    <definedName name="__QUA050103">#REF!</definedName>
    <definedName name="__QUA050207">#REF!</definedName>
    <definedName name="__QUA060101">#REF!</definedName>
    <definedName name="__QUA080101">#REF!</definedName>
    <definedName name="__QUA080310">#REF!</definedName>
    <definedName name="__QUA090101">#REF!</definedName>
    <definedName name="__QUA100302">#REF!</definedName>
    <definedName name="__QUA110101">#REF!</definedName>
    <definedName name="__QUA110104">#REF!</definedName>
    <definedName name="__QUA110107">#REF!</definedName>
    <definedName name="__QUA120101">#REF!</definedName>
    <definedName name="__QUA120105">#REF!</definedName>
    <definedName name="__QUA120106">#REF!</definedName>
    <definedName name="__QUA120107">#REF!</definedName>
    <definedName name="__QUA120110">#REF!</definedName>
    <definedName name="__QUA120150">#REF!</definedName>
    <definedName name="__QUA130101">#REF!</definedName>
    <definedName name="__QUA130103">#REF!</definedName>
    <definedName name="__QUA130304">#REF!</definedName>
    <definedName name="__QUA130401">#REF!</definedName>
    <definedName name="__QUA140102">#REF!</definedName>
    <definedName name="__QUA140109">#REF!</definedName>
    <definedName name="__QUA140113">#REF!</definedName>
    <definedName name="__QUA140122">#REF!</definedName>
    <definedName name="__QUA140126">#REF!</definedName>
    <definedName name="__QUA140129">#REF!</definedName>
    <definedName name="__QUA140135">#REF!</definedName>
    <definedName name="__QUA140143">#REF!</definedName>
    <definedName name="__QUA140145">#REF!</definedName>
    <definedName name="__QUA150130">#REF!</definedName>
    <definedName name="__QUA170101">#REF!</definedName>
    <definedName name="__QUA170102">#REF!</definedName>
    <definedName name="__QUA170103">#REF!</definedName>
    <definedName name="__R">#REF!</definedName>
    <definedName name="__REC11100">#REF!</definedName>
    <definedName name="__REC11110">#REF!</definedName>
    <definedName name="__REC11115">#REF!</definedName>
    <definedName name="__REC11125">#REF!</definedName>
    <definedName name="__REC11130">#REF!</definedName>
    <definedName name="__REC11135">#REF!</definedName>
    <definedName name="__REC11145">#REF!</definedName>
    <definedName name="__REC11150">#REF!</definedName>
    <definedName name="__REC11165">#REF!</definedName>
    <definedName name="__REC11170">#REF!</definedName>
    <definedName name="__REC11180">#REF!</definedName>
    <definedName name="__REC11185">#REF!</definedName>
    <definedName name="__REC11220">#REF!</definedName>
    <definedName name="__REC12105">#REF!</definedName>
    <definedName name="__REC12555">#REF!</definedName>
    <definedName name="__REC12570">#REF!</definedName>
    <definedName name="__REC12575">#REF!</definedName>
    <definedName name="__REC12580">#REF!</definedName>
    <definedName name="__REC12600">#REF!</definedName>
    <definedName name="__REC12610">#REF!</definedName>
    <definedName name="__REC12630">#REF!</definedName>
    <definedName name="__REC12631">#REF!</definedName>
    <definedName name="__REC12640">#REF!</definedName>
    <definedName name="__REC12645">#REF!</definedName>
    <definedName name="__REC12665">#REF!</definedName>
    <definedName name="__REC12690">#REF!</definedName>
    <definedName name="__REC12700">#REF!</definedName>
    <definedName name="__REC12710">#REF!</definedName>
    <definedName name="__REC13111">#REF!</definedName>
    <definedName name="__REC13112">#REF!</definedName>
    <definedName name="__REC13121">#REF!</definedName>
    <definedName name="__REC13720">#REF!</definedName>
    <definedName name="__REC14100">#REF!</definedName>
    <definedName name="__REC14161">#REF!</definedName>
    <definedName name="__REC14195">#REF!</definedName>
    <definedName name="__REC14205">#REF!</definedName>
    <definedName name="__REC14260">#REF!</definedName>
    <definedName name="__REC14500">#REF!</definedName>
    <definedName name="__REC14515">#REF!</definedName>
    <definedName name="__REC14555">#REF!</definedName>
    <definedName name="__REC14565">#REF!</definedName>
    <definedName name="__REC15135">#REF!</definedName>
    <definedName name="__REC15140">#REF!</definedName>
    <definedName name="__REC15195">#REF!</definedName>
    <definedName name="__REC15225">#REF!</definedName>
    <definedName name="__REC15230">#REF!</definedName>
    <definedName name="__REC15515">#REF!</definedName>
    <definedName name="__REC15560">#REF!</definedName>
    <definedName name="__REC15565">#REF!</definedName>
    <definedName name="__REC15570">#REF!</definedName>
    <definedName name="__REC15575">#REF!</definedName>
    <definedName name="__REC15583">#REF!</definedName>
    <definedName name="__REC15590">#REF!</definedName>
    <definedName name="__REC15591">#REF!</definedName>
    <definedName name="__REC15610">#REF!</definedName>
    <definedName name="__REC15625">#REF!</definedName>
    <definedName name="__REC15635">#REF!</definedName>
    <definedName name="__REC15655">#REF!</definedName>
    <definedName name="__REC15665">#REF!</definedName>
    <definedName name="__REC16515">#REF!</definedName>
    <definedName name="__REC16535">#REF!</definedName>
    <definedName name="__REC17140">#REF!</definedName>
    <definedName name="__REC19500">#REF!</definedName>
    <definedName name="__REC19501">#REF!</definedName>
    <definedName name="__REC19502">#REF!</definedName>
    <definedName name="__REC19503">#REF!</definedName>
    <definedName name="__REC19504">#REF!</definedName>
    <definedName name="__REC19505">#REF!</definedName>
    <definedName name="__REC20100">#REF!</definedName>
    <definedName name="__REC20105">#REF!</definedName>
    <definedName name="__REC20110">#REF!</definedName>
    <definedName name="__REC20115">#REF!</definedName>
    <definedName name="__REC20130">#REF!</definedName>
    <definedName name="__REC20135">#REF!</definedName>
    <definedName name="__REC20140">#REF!</definedName>
    <definedName name="__REC20145">#REF!</definedName>
    <definedName name="__REC20150">#REF!</definedName>
    <definedName name="__REC20155">#REF!</definedName>
    <definedName name="__REC20175">#REF!</definedName>
    <definedName name="__REC20185">#REF!</definedName>
    <definedName name="__REC20190">#REF!</definedName>
    <definedName name="__REC20195">#REF!</definedName>
    <definedName name="__REC20210">#REF!</definedName>
    <definedName name="__RET1">[4]Regula!$J$36</definedName>
    <definedName name="__svi2">#REF!</definedName>
    <definedName name="__TB10">#REF!</definedName>
    <definedName name="__TCB10">[10]Serviços!$G$58</definedName>
    <definedName name="__TCB4">[7]TLCB5!$I$31</definedName>
    <definedName name="__TCM30">'[8]Mat. Bet.'!$F$25</definedName>
    <definedName name="__TLB10">[10]Serviços!#REF!</definedName>
    <definedName name="__TLB5">[10]Serviços!$G$54</definedName>
    <definedName name="__TLC4">[10]Serviços!$G$56</definedName>
    <definedName name="__TOT1">#REF!</definedName>
    <definedName name="__TOT2">#REF!</definedName>
    <definedName name="__TOT3">#REF!</definedName>
    <definedName name="__TOT4">#REF!</definedName>
    <definedName name="__TOT5">#REF!</definedName>
    <definedName name="__TOT6">#REF!</definedName>
    <definedName name="__TOT7">#REF!</definedName>
    <definedName name="__TSD2">#REF!</definedName>
    <definedName name="__TT102">'[12]Relatório-1ª med.'!#REF!</definedName>
    <definedName name="__TT107">'[12]Relatório-1ª med.'!#REF!</definedName>
    <definedName name="__TT121">'[12]Relatório-1ª med.'!#REF!</definedName>
    <definedName name="__TT123">'[12]Relatório-1ª med.'!#REF!</definedName>
    <definedName name="__TT19">'[12]Relatório-1ª med.'!#REF!</definedName>
    <definedName name="__TT20">'[12]Relatório-1ª med.'!#REF!</definedName>
    <definedName name="__TT21">'[12]Relatório-1ª med.'!#REF!</definedName>
    <definedName name="__TT22">'[12]Relatório-1ª med.'!#REF!</definedName>
    <definedName name="__TT26">'[12]Relatório-1ª med.'!#REF!</definedName>
    <definedName name="__TT27">'[12]Relatório-1ª med.'!#REF!</definedName>
    <definedName name="__TT28">'[12]Relatório-1ª med.'!#REF!</definedName>
    <definedName name="__TT30">'[12]Relatório-1ª med.'!#REF!</definedName>
    <definedName name="__TT31">'[12]Relatório-1ª med.'!#REF!</definedName>
    <definedName name="__TT32">'[12]Relatório-1ª med.'!#REF!</definedName>
    <definedName name="__TT33">'[12]Relatório-1ª med.'!#REF!</definedName>
    <definedName name="__TT34">'[12]Relatório-1ª med.'!#REF!</definedName>
    <definedName name="__TT36">'[12]Relatório-1ª med.'!#REF!</definedName>
    <definedName name="__TT37">'[12]Relatório-1ª med.'!#REF!</definedName>
    <definedName name="__TT38">'[12]Relatório-1ª med.'!#REF!</definedName>
    <definedName name="__TT39">'[12]Relatório-1ª med.'!#REF!</definedName>
    <definedName name="__TT40">'[12]Relatório-1ª med.'!#REF!</definedName>
    <definedName name="__TT5">'[12]Relatório-1ª med.'!#REF!</definedName>
    <definedName name="__TT52">'[12]Relatório-1ª med.'!#REF!</definedName>
    <definedName name="__TT53">'[12]Relatório-1ª med.'!#REF!</definedName>
    <definedName name="__TT54">'[12]Relatório-1ª med.'!#REF!</definedName>
    <definedName name="__TT55">'[12]Relatório-1ª med.'!#REF!</definedName>
    <definedName name="__TT6">'[12]Relatório-1ª med.'!#REF!</definedName>
    <definedName name="__TT60">'[12]Relatório-1ª med.'!#REF!</definedName>
    <definedName name="__TT61">'[12]Relatório-1ª med.'!#REF!</definedName>
    <definedName name="__TT69">'[12]Relatório-1ª med.'!#REF!</definedName>
    <definedName name="__TT7">'[12]Relatório-1ª med.'!#REF!</definedName>
    <definedName name="__TT70">'[12]Relatório-1ª med.'!#REF!</definedName>
    <definedName name="__TT71">'[12]Relatório-1ª med.'!#REF!</definedName>
    <definedName name="__TT74">'[12]Relatório-1ª med.'!#REF!</definedName>
    <definedName name="__TT75">'[12]Relatório-1ª med.'!#REF!</definedName>
    <definedName name="__TT76">'[12]Relatório-1ª med.'!#REF!</definedName>
    <definedName name="__TT77">'[12]Relatório-1ª med.'!#REF!</definedName>
    <definedName name="__TT78">'[12]Relatório-1ª med.'!#REF!</definedName>
    <definedName name="__TT79">'[12]Relatório-1ª med.'!#REF!</definedName>
    <definedName name="__TT94">'[12]Relatório-1ª med.'!#REF!</definedName>
    <definedName name="__TT95">'[12]Relatório-1ª med.'!#REF!</definedName>
    <definedName name="__TT97">'[12]Relatório-1ª med.'!#REF!</definedName>
    <definedName name="__UNI11100">#REF!</definedName>
    <definedName name="__UNI11110">#REF!</definedName>
    <definedName name="__UNI11115">#REF!</definedName>
    <definedName name="__UNI11125">#REF!</definedName>
    <definedName name="__UNI11130">#REF!</definedName>
    <definedName name="__UNI11135">#REF!</definedName>
    <definedName name="__UNI11145">#REF!</definedName>
    <definedName name="__UNI11150">#REF!</definedName>
    <definedName name="__UNI11165">#REF!</definedName>
    <definedName name="__UNI11170">#REF!</definedName>
    <definedName name="__UNI11180">#REF!</definedName>
    <definedName name="__UNI11185">#REF!</definedName>
    <definedName name="__UNI11220">#REF!</definedName>
    <definedName name="__UNI12105">#REF!</definedName>
    <definedName name="__UNI12555">#REF!</definedName>
    <definedName name="__UNI12570">#REF!</definedName>
    <definedName name="__UNI12575">#REF!</definedName>
    <definedName name="__UNI12580">#REF!</definedName>
    <definedName name="__UNI12600">#REF!</definedName>
    <definedName name="__UNI12610">#REF!</definedName>
    <definedName name="__UNI12630">#REF!</definedName>
    <definedName name="__UNI12631">#REF!</definedName>
    <definedName name="__UNI12640">#REF!</definedName>
    <definedName name="__UNI12645">#REF!</definedName>
    <definedName name="__UNI12665">#REF!</definedName>
    <definedName name="__UNI12690">#REF!</definedName>
    <definedName name="__UNI12700">#REF!</definedName>
    <definedName name="__UNI12710">#REF!</definedName>
    <definedName name="__UNI13111">#REF!</definedName>
    <definedName name="__UNI13112">#REF!</definedName>
    <definedName name="__UNI13121">#REF!</definedName>
    <definedName name="__UNI13720">#REF!</definedName>
    <definedName name="__UNI14100">#REF!</definedName>
    <definedName name="__UNI14161">#REF!</definedName>
    <definedName name="__UNI14195">#REF!</definedName>
    <definedName name="__UNI14205">#REF!</definedName>
    <definedName name="__UNI14260">#REF!</definedName>
    <definedName name="__UNI14500">#REF!</definedName>
    <definedName name="__UNI14515">#REF!</definedName>
    <definedName name="__UNI14555">#REF!</definedName>
    <definedName name="__UNI14565">#REF!</definedName>
    <definedName name="__UNI15135">#REF!</definedName>
    <definedName name="__UNI15140">#REF!</definedName>
    <definedName name="__UNI15195">#REF!</definedName>
    <definedName name="__UNI15225">#REF!</definedName>
    <definedName name="__UNI15230">#REF!</definedName>
    <definedName name="__UNI15515">#REF!</definedName>
    <definedName name="__UNI15560">#REF!</definedName>
    <definedName name="__UNI15565">#REF!</definedName>
    <definedName name="__UNI15570">#REF!</definedName>
    <definedName name="__UNI15575">#REF!</definedName>
    <definedName name="__UNI15583">#REF!</definedName>
    <definedName name="__UNI15590">#REF!</definedName>
    <definedName name="__UNI15591">#REF!</definedName>
    <definedName name="__UNI15610">#REF!</definedName>
    <definedName name="__UNI15625">#REF!</definedName>
    <definedName name="__UNI15635">#REF!</definedName>
    <definedName name="__UNI15655">#REF!</definedName>
    <definedName name="__UNI15665">#REF!</definedName>
    <definedName name="__UNI16515">#REF!</definedName>
    <definedName name="__UNI16535">#REF!</definedName>
    <definedName name="__UNI17140">#REF!</definedName>
    <definedName name="__UNI19500">#REF!</definedName>
    <definedName name="__UNI19501">#REF!</definedName>
    <definedName name="__UNI19502">#REF!</definedName>
    <definedName name="__UNI19503">#REF!</definedName>
    <definedName name="__UNI19504">#REF!</definedName>
    <definedName name="__UNI19505">#REF!</definedName>
    <definedName name="__UNI20100">#REF!</definedName>
    <definedName name="__UNI20105">#REF!</definedName>
    <definedName name="__UNI20110">#REF!</definedName>
    <definedName name="__UNI20115">#REF!</definedName>
    <definedName name="__UNI20130">#REF!</definedName>
    <definedName name="__UNI20135">#REF!</definedName>
    <definedName name="__UNI20140">#REF!</definedName>
    <definedName name="__UNI20145">#REF!</definedName>
    <definedName name="__UNI20150">#REF!</definedName>
    <definedName name="__UNI20155">#REF!</definedName>
    <definedName name="__UNI20175">#REF!</definedName>
    <definedName name="__UNI20185">#REF!</definedName>
    <definedName name="__UNI20190">#REF!</definedName>
    <definedName name="__UNI20195">#REF!</definedName>
    <definedName name="__UNI20210">#REF!</definedName>
    <definedName name="__VAL11100">#REF!</definedName>
    <definedName name="__VAL11110">#REF!</definedName>
    <definedName name="__VAL11115">#REF!</definedName>
    <definedName name="__VAL11125">#REF!</definedName>
    <definedName name="__VAL11130">#REF!</definedName>
    <definedName name="__VAL11135">#REF!</definedName>
    <definedName name="__VAL11145">#REF!</definedName>
    <definedName name="__VAL11150">#REF!</definedName>
    <definedName name="__VAL11165">#REF!</definedName>
    <definedName name="__VAL11170">#REF!</definedName>
    <definedName name="__VAL11180">#REF!</definedName>
    <definedName name="__VAL11185">#REF!</definedName>
    <definedName name="__VAL11220">#REF!</definedName>
    <definedName name="__VAL12105">#REF!</definedName>
    <definedName name="__VAL12555">#REF!</definedName>
    <definedName name="__VAL12570">#REF!</definedName>
    <definedName name="__VAL12575">#REF!</definedName>
    <definedName name="__VAL12580">#REF!</definedName>
    <definedName name="__VAL12600">#REF!</definedName>
    <definedName name="__VAL12610">#REF!</definedName>
    <definedName name="__VAL12630">#REF!</definedName>
    <definedName name="__VAL12631">#REF!</definedName>
    <definedName name="__VAL12640">#REF!</definedName>
    <definedName name="__VAL12645">#REF!</definedName>
    <definedName name="__VAL12665">#REF!</definedName>
    <definedName name="__VAL12690">#REF!</definedName>
    <definedName name="__VAL12700">#REF!</definedName>
    <definedName name="__VAL12710">#REF!</definedName>
    <definedName name="__VAL13111">#REF!</definedName>
    <definedName name="__VAL13112">#REF!</definedName>
    <definedName name="__VAL13121">#REF!</definedName>
    <definedName name="__VAL13720">#REF!</definedName>
    <definedName name="__VAL14100">#REF!</definedName>
    <definedName name="__VAL14161">#REF!</definedName>
    <definedName name="__VAL14195">#REF!</definedName>
    <definedName name="__VAL14205">#REF!</definedName>
    <definedName name="__VAL14260">#REF!</definedName>
    <definedName name="__VAL14500">#REF!</definedName>
    <definedName name="__VAL14515">#REF!</definedName>
    <definedName name="__VAL14555">#REF!</definedName>
    <definedName name="__VAL14565">#REF!</definedName>
    <definedName name="__VAL15135">#REF!</definedName>
    <definedName name="__VAL15140">#REF!</definedName>
    <definedName name="__VAL15195">#REF!</definedName>
    <definedName name="__VAL15225">#REF!</definedName>
    <definedName name="__VAL15230">#REF!</definedName>
    <definedName name="__VAL15515">#REF!</definedName>
    <definedName name="__VAL15560">#REF!</definedName>
    <definedName name="__VAL15565">#REF!</definedName>
    <definedName name="__VAL15570">#REF!</definedName>
    <definedName name="__VAL15575">#REF!</definedName>
    <definedName name="__VAL15583">#REF!</definedName>
    <definedName name="__VAL15590">#REF!</definedName>
    <definedName name="__VAL15591">#REF!</definedName>
    <definedName name="__VAL15610">#REF!</definedName>
    <definedName name="__VAL15625">#REF!</definedName>
    <definedName name="__VAL15635">#REF!</definedName>
    <definedName name="__VAL15655">#REF!</definedName>
    <definedName name="__VAL15665">#REF!</definedName>
    <definedName name="__VAL16515">#REF!</definedName>
    <definedName name="__VAL16535">#REF!</definedName>
    <definedName name="__VAL17140">#REF!</definedName>
    <definedName name="__VAL19500">#REF!</definedName>
    <definedName name="__VAL19501">#REF!</definedName>
    <definedName name="__VAL19502">#REF!</definedName>
    <definedName name="__VAL19503">#REF!</definedName>
    <definedName name="__VAL19504">#REF!</definedName>
    <definedName name="__VAL19505">#REF!</definedName>
    <definedName name="__VAL20100">#REF!</definedName>
    <definedName name="__VAL20105">#REF!</definedName>
    <definedName name="__VAL20110">#REF!</definedName>
    <definedName name="__VAL20115">#REF!</definedName>
    <definedName name="__VAL20130">#REF!</definedName>
    <definedName name="__VAL20135">#REF!</definedName>
    <definedName name="__VAL20140">#REF!</definedName>
    <definedName name="__VAL20145">#REF!</definedName>
    <definedName name="__VAL20150">#REF!</definedName>
    <definedName name="__VAL20155">#REF!</definedName>
    <definedName name="__VAL20175">#REF!</definedName>
    <definedName name="__VAL20185">#REF!</definedName>
    <definedName name="__VAL20190">#REF!</definedName>
    <definedName name="__VAL20195">#REF!</definedName>
    <definedName name="__VAL20210">#REF!</definedName>
    <definedName name="_3">#REF!</definedName>
    <definedName name="_A1">#REF!</definedName>
    <definedName name="_AC">'[13]BDI - MATERIAIS'!$F$8</definedName>
    <definedName name="_BDI">[13]ORÇAMENTO!$I$6</definedName>
    <definedName name="_BDI_1">#REF!</definedName>
    <definedName name="_BDI_2">[14]ORÇAMENTO!$K$7</definedName>
    <definedName name="_BDI_3">[15]LIXO!$J$8</definedName>
    <definedName name="_BDI2">[16]ORÇAMENTO!$I$8</definedName>
    <definedName name="_cab1">#REF!</definedName>
    <definedName name="_CAP20">#REF!</definedName>
    <definedName name="_COM010201">#REF!</definedName>
    <definedName name="_COM010202">#REF!</definedName>
    <definedName name="_COM010205">#REF!</definedName>
    <definedName name="_COM010206">#REF!</definedName>
    <definedName name="_COM010210">#REF!</definedName>
    <definedName name="_COM010301">#REF!</definedName>
    <definedName name="_COM010401">#REF!</definedName>
    <definedName name="_COM010402">#REF!</definedName>
    <definedName name="_COM010407">#REF!</definedName>
    <definedName name="_COM010413">#REF!</definedName>
    <definedName name="_COM010501">#REF!</definedName>
    <definedName name="_COM010503">#REF!</definedName>
    <definedName name="_COM010505">#REF!</definedName>
    <definedName name="_COM010509">#REF!</definedName>
    <definedName name="_COM010512">#REF!</definedName>
    <definedName name="_COM010518">#REF!</definedName>
    <definedName name="_COM010519">#REF!</definedName>
    <definedName name="_COM010521">#REF!</definedName>
    <definedName name="_COM010523">#REF!</definedName>
    <definedName name="_COM010532">#REF!</definedName>
    <definedName name="_COM010533">#REF!</definedName>
    <definedName name="_COM010536">#REF!</definedName>
    <definedName name="_COM010701">#REF!</definedName>
    <definedName name="_COM010703">#REF!</definedName>
    <definedName name="_COM010705">#REF!</definedName>
    <definedName name="_COM010708">#REF!</definedName>
    <definedName name="_COM010710">#REF!</definedName>
    <definedName name="_COM010712">#REF!</definedName>
    <definedName name="_COM010717">#REF!</definedName>
    <definedName name="_COM010718">#REF!</definedName>
    <definedName name="_COM020201">#REF!</definedName>
    <definedName name="_COM020205">#REF!</definedName>
    <definedName name="_COM020211">#REF!</definedName>
    <definedName name="_COM020217">#REF!</definedName>
    <definedName name="_COM030102">#REF!</definedName>
    <definedName name="_COM030201">#REF!</definedName>
    <definedName name="_COM030303">#REF!</definedName>
    <definedName name="_COM030317">#REF!</definedName>
    <definedName name="_COM040101">#REF!</definedName>
    <definedName name="_COM040202">#REF!</definedName>
    <definedName name="_COM050103">#REF!</definedName>
    <definedName name="_COM050207">#REF!</definedName>
    <definedName name="_COM060101">#REF!</definedName>
    <definedName name="_COM080101">#REF!</definedName>
    <definedName name="_COM080310">#REF!</definedName>
    <definedName name="_COM090101">#REF!</definedName>
    <definedName name="_COM100302">#REF!</definedName>
    <definedName name="_COM110101">#REF!</definedName>
    <definedName name="_COM110104">#REF!</definedName>
    <definedName name="_COM110107">#REF!</definedName>
    <definedName name="_COM120101">#REF!</definedName>
    <definedName name="_COM120105">#REF!</definedName>
    <definedName name="_COM120106">#REF!</definedName>
    <definedName name="_COM120107">#REF!</definedName>
    <definedName name="_COM120110">#REF!</definedName>
    <definedName name="_COM120150">#REF!</definedName>
    <definedName name="_COM130101">#REF!</definedName>
    <definedName name="_COM130103">#REF!</definedName>
    <definedName name="_COM130304">#REF!</definedName>
    <definedName name="_COM130401">#REF!</definedName>
    <definedName name="_COM140102">#REF!</definedName>
    <definedName name="_COM140109">#REF!</definedName>
    <definedName name="_COM140113">#REF!</definedName>
    <definedName name="_COM140122">#REF!</definedName>
    <definedName name="_COM140126">#REF!</definedName>
    <definedName name="_COM140129">#REF!</definedName>
    <definedName name="_COM140135">#REF!</definedName>
    <definedName name="_COM140143">#REF!</definedName>
    <definedName name="_COM140145">#REF!</definedName>
    <definedName name="_COM150130">#REF!</definedName>
    <definedName name="_COM170101">#REF!</definedName>
    <definedName name="_COM170102">#REF!</definedName>
    <definedName name="_COM170103">#REF!</definedName>
    <definedName name="_DAR02">[10]Serviços!#REF!</definedName>
    <definedName name="_DESC">'[17]MAPA DE COTAÇÃO'!$E$13</definedName>
    <definedName name="_DF">'[13]BDI - MATERIAIS'!$F$11</definedName>
    <definedName name="_E13">#REF!</definedName>
    <definedName name="_EDA01">[10]Serviços!#REF!</definedName>
    <definedName name="_xlnm._FilterDatabase" localSheetId="6" hidden="1">SALÁRIOS!$B$17:$G$28</definedName>
    <definedName name="_xlnm._FilterDatabase">#REF!</definedName>
    <definedName name="_GLB2">#REF!</definedName>
    <definedName name="_HCB5">[11]COMPMOTSER!$H$76</definedName>
    <definedName name="_i" localSheetId="6">#REF!</definedName>
    <definedName name="_I">'[13]BDI - MATERIAIS'!$F$13</definedName>
    <definedName name="_i3">#REF!</definedName>
    <definedName name="_l" localSheetId="6">#REF!</definedName>
    <definedName name="_L">'[13]BDI - MATERIAIS'!$F$12</definedName>
    <definedName name="_LOCAL">[18]LIXO!$C$7</definedName>
    <definedName name="_MAO010201">#REF!</definedName>
    <definedName name="_MAO010202">#REF!</definedName>
    <definedName name="_MAO010205">#REF!</definedName>
    <definedName name="_MAO010206">#REF!</definedName>
    <definedName name="_MAO010210">#REF!</definedName>
    <definedName name="_MAO010401">#REF!</definedName>
    <definedName name="_MAO010402">#REF!</definedName>
    <definedName name="_MAO010407">#REF!</definedName>
    <definedName name="_MAO010413">#REF!</definedName>
    <definedName name="_MAO010501">#REF!</definedName>
    <definedName name="_MAO010503">#REF!</definedName>
    <definedName name="_MAO010505">#REF!</definedName>
    <definedName name="_MAO010509">#REF!</definedName>
    <definedName name="_MAO010512">#REF!</definedName>
    <definedName name="_MAO010518">#REF!</definedName>
    <definedName name="_MAO010519">#REF!</definedName>
    <definedName name="_MAO010521">#REF!</definedName>
    <definedName name="_MAO010523">#REF!</definedName>
    <definedName name="_MAO010532">#REF!</definedName>
    <definedName name="_MAO010533">#REF!</definedName>
    <definedName name="_MAO010536">#REF!</definedName>
    <definedName name="_MAO010701">#REF!</definedName>
    <definedName name="_MAO010703">#REF!</definedName>
    <definedName name="_MAO010705">#REF!</definedName>
    <definedName name="_MAO010708">#REF!</definedName>
    <definedName name="_MAO010710">#REF!</definedName>
    <definedName name="_MAO010712">#REF!</definedName>
    <definedName name="_MAO010717">#REF!</definedName>
    <definedName name="_MAO020201">#REF!</definedName>
    <definedName name="_MAO020205">#REF!</definedName>
    <definedName name="_MAO020211">#REF!</definedName>
    <definedName name="_MAO020217">#REF!</definedName>
    <definedName name="_MAO030102">#REF!</definedName>
    <definedName name="_MAO030201">#REF!</definedName>
    <definedName name="_MAO030303">#REF!</definedName>
    <definedName name="_MAO030317">#REF!</definedName>
    <definedName name="_MAO040101">#REF!</definedName>
    <definedName name="_MAO040202">#REF!</definedName>
    <definedName name="_MAO050103">#REF!</definedName>
    <definedName name="_MAO050207">#REF!</definedName>
    <definedName name="_MAO060101">#REF!</definedName>
    <definedName name="_MAO080310">#REF!</definedName>
    <definedName name="_MAO090101">#REF!</definedName>
    <definedName name="_MAO110101">#REF!</definedName>
    <definedName name="_MAO110104">#REF!</definedName>
    <definedName name="_MAO110107">#REF!</definedName>
    <definedName name="_MAO120101">#REF!</definedName>
    <definedName name="_MAO120105">#REF!</definedName>
    <definedName name="_MAO120106">#REF!</definedName>
    <definedName name="_MAO120107">#REF!</definedName>
    <definedName name="_MAO120110">#REF!</definedName>
    <definedName name="_MAO120150">#REF!</definedName>
    <definedName name="_MAO130101">#REF!</definedName>
    <definedName name="_MAO130103">#REF!</definedName>
    <definedName name="_MAO130304">#REF!</definedName>
    <definedName name="_MAO130401">#REF!</definedName>
    <definedName name="_MAO140102">#REF!</definedName>
    <definedName name="_MAO140109">#REF!</definedName>
    <definedName name="_MAO140113">#REF!</definedName>
    <definedName name="_MAO140122">#REF!</definedName>
    <definedName name="_MAO140126">#REF!</definedName>
    <definedName name="_MAO140129">#REF!</definedName>
    <definedName name="_MAO140135">#REF!</definedName>
    <definedName name="_MAO140143">#REF!</definedName>
    <definedName name="_MAO140145">#REF!</definedName>
    <definedName name="_MAT010301">#REF!</definedName>
    <definedName name="_MAT010401">#REF!</definedName>
    <definedName name="_MAT010402">#REF!</definedName>
    <definedName name="_MAT010407">#REF!</definedName>
    <definedName name="_MAT010413">#REF!</definedName>
    <definedName name="_MAT010536">#REF!</definedName>
    <definedName name="_MAT010703">#REF!</definedName>
    <definedName name="_MAT010708">#REF!</definedName>
    <definedName name="_MAT010710">#REF!</definedName>
    <definedName name="_MAT010718">#REF!</definedName>
    <definedName name="_MAT020201">#REF!</definedName>
    <definedName name="_MAT020205">#REF!</definedName>
    <definedName name="_MAT020211">#REF!</definedName>
    <definedName name="_MAT030102">#REF!</definedName>
    <definedName name="_MAT030201">#REF!</definedName>
    <definedName name="_MAT030303">#REF!</definedName>
    <definedName name="_MAT030317">#REF!</definedName>
    <definedName name="_MAT040101">#REF!</definedName>
    <definedName name="_MAT040202">#REF!</definedName>
    <definedName name="_MAT050103">#REF!</definedName>
    <definedName name="_MAT050207">#REF!</definedName>
    <definedName name="_MAT060101">#REF!</definedName>
    <definedName name="_MAT080101">#REF!</definedName>
    <definedName name="_MAT080310">#REF!</definedName>
    <definedName name="_MAT090101">#REF!</definedName>
    <definedName name="_MAT100302">#REF!</definedName>
    <definedName name="_MAT110101">#REF!</definedName>
    <definedName name="_MAT110104">#REF!</definedName>
    <definedName name="_MAT110107">#REF!</definedName>
    <definedName name="_MAT120101">#REF!</definedName>
    <definedName name="_MAT120105">#REF!</definedName>
    <definedName name="_MAT120106">#REF!</definedName>
    <definedName name="_MAT120107">#REF!</definedName>
    <definedName name="_MAT120110">#REF!</definedName>
    <definedName name="_MAT120150">#REF!</definedName>
    <definedName name="_MAT130101">#REF!</definedName>
    <definedName name="_MAT130103">#REF!</definedName>
    <definedName name="_MAT130304">#REF!</definedName>
    <definedName name="_MAT130401">#REF!</definedName>
    <definedName name="_MAT140102">#REF!</definedName>
    <definedName name="_MAT140109">#REF!</definedName>
    <definedName name="_MAT140113">#REF!</definedName>
    <definedName name="_MAT140122">#REF!</definedName>
    <definedName name="_MAT140126">#REF!</definedName>
    <definedName name="_MAT140129">#REF!</definedName>
    <definedName name="_MAT140135">#REF!</definedName>
    <definedName name="_MAT140143">#REF!</definedName>
    <definedName name="_MAT140145">#REF!</definedName>
    <definedName name="_MAT150130">#REF!</definedName>
    <definedName name="_MAT170101">#REF!</definedName>
    <definedName name="_MAT170102">#REF!</definedName>
    <definedName name="_MAT170103">#REF!</definedName>
    <definedName name="_MED">#REF!</definedName>
    <definedName name="_MFC01">[10]Serviços!#REF!</definedName>
    <definedName name="_MM" hidden="1">#REF!</definedName>
    <definedName name="_OBRA">[18]LIXO!$C$6</definedName>
    <definedName name="_PCB5">'[10]Serv. Adm.'!$H$297</definedName>
    <definedName name="_PM334">'[11]MAT PLACA'!$E$3</definedName>
    <definedName name="_PM335">'[11]MAT PLACA'!$E$4</definedName>
    <definedName name="_PM346">'[11]MAT PLACA'!$E$5</definedName>
    <definedName name="_PM406">'[11]MAT PLACA'!$E$6</definedName>
    <definedName name="_PM412">'[11]MAT PLACA'!$E$7</definedName>
    <definedName name="_PM609">'[11]MAT PLACA'!$E$8</definedName>
    <definedName name="_PM970">'[11]MAT PLACA'!$E$9</definedName>
    <definedName name="_PRE010201">#REF!</definedName>
    <definedName name="_PRE010202">#REF!</definedName>
    <definedName name="_PRE010205">#REF!</definedName>
    <definedName name="_PRE010206">#REF!</definedName>
    <definedName name="_PRE010210">#REF!</definedName>
    <definedName name="_PRE010301">#REF!</definedName>
    <definedName name="_PRE010401">#REF!</definedName>
    <definedName name="_PRE010402">#REF!</definedName>
    <definedName name="_PRE010407">#REF!</definedName>
    <definedName name="_PRE010413">#REF!</definedName>
    <definedName name="_PRE010501">#REF!</definedName>
    <definedName name="_PRE010503">#REF!</definedName>
    <definedName name="_PRE010505">#REF!</definedName>
    <definedName name="_PRE010509">#REF!</definedName>
    <definedName name="_PRE010512">#REF!</definedName>
    <definedName name="_PRE010518">#REF!</definedName>
    <definedName name="_PRE010519">#REF!</definedName>
    <definedName name="_PRE010521">#REF!</definedName>
    <definedName name="_PRE010523">#REF!</definedName>
    <definedName name="_PRE010532">#REF!</definedName>
    <definedName name="_PRE010533">#REF!</definedName>
    <definedName name="_PRE010536">#REF!</definedName>
    <definedName name="_PRE010701">#REF!</definedName>
    <definedName name="_PRE010703">#REF!</definedName>
    <definedName name="_PRE010705">#REF!</definedName>
    <definedName name="_PRE010708">#REF!</definedName>
    <definedName name="_PRE010710">#REF!</definedName>
    <definedName name="_PRE010712">#REF!</definedName>
    <definedName name="_PRE010717">#REF!</definedName>
    <definedName name="_PRE010718">#REF!</definedName>
    <definedName name="_PRE020201">#REF!</definedName>
    <definedName name="_PRE020205">#REF!</definedName>
    <definedName name="_PRE020211">#REF!</definedName>
    <definedName name="_PRE020217">#REF!</definedName>
    <definedName name="_PRE030102">#REF!</definedName>
    <definedName name="_PRE030201">#REF!</definedName>
    <definedName name="_PRE030303">#REF!</definedName>
    <definedName name="_PRE030317">#REF!</definedName>
    <definedName name="_PRE040101">#REF!</definedName>
    <definedName name="_PRE040202">#REF!</definedName>
    <definedName name="_PRE050103">#REF!</definedName>
    <definedName name="_PRE050207">#REF!</definedName>
    <definedName name="_PRE060101">#REF!</definedName>
    <definedName name="_PRE080101">#REF!</definedName>
    <definedName name="_PRE080310">#REF!</definedName>
    <definedName name="_PRE090101">#REF!</definedName>
    <definedName name="_PRE100302">#REF!</definedName>
    <definedName name="_PRE110101">#REF!</definedName>
    <definedName name="_PRE110104">#REF!</definedName>
    <definedName name="_PRE110107">#REF!</definedName>
    <definedName name="_PRE120101">#REF!</definedName>
    <definedName name="_PRE120105">#REF!</definedName>
    <definedName name="_PRE120106">#REF!</definedName>
    <definedName name="_PRE120107">#REF!</definedName>
    <definedName name="_PRE120110">#REF!</definedName>
    <definedName name="_PRE120150">#REF!</definedName>
    <definedName name="_PRE130101">#REF!</definedName>
    <definedName name="_PRE130103">#REF!</definedName>
    <definedName name="_PRE130304">#REF!</definedName>
    <definedName name="_PRE130401">#REF!</definedName>
    <definedName name="_PRE140102">#REF!</definedName>
    <definedName name="_PRE140109">#REF!</definedName>
    <definedName name="_PRE140113">#REF!</definedName>
    <definedName name="_PRE140122">#REF!</definedName>
    <definedName name="_PRE140126">#REF!</definedName>
    <definedName name="_PRE140129">#REF!</definedName>
    <definedName name="_PRE140135">#REF!</definedName>
    <definedName name="_PRE140143">#REF!</definedName>
    <definedName name="_PRE140145">#REF!</definedName>
    <definedName name="_PRE150130">#REF!</definedName>
    <definedName name="_PRE170101">#REF!</definedName>
    <definedName name="_PRE170102">#REF!</definedName>
    <definedName name="_PRE170103">#REF!</definedName>
    <definedName name="_QUA010201">#REF!</definedName>
    <definedName name="_QUA010202">#REF!</definedName>
    <definedName name="_QUA010205">#REF!</definedName>
    <definedName name="_QUA010206">#REF!</definedName>
    <definedName name="_QUA010210">#REF!</definedName>
    <definedName name="_QUA010301">#REF!</definedName>
    <definedName name="_QUA010401">#REF!</definedName>
    <definedName name="_QUA010402">#REF!</definedName>
    <definedName name="_QUA010407">#REF!</definedName>
    <definedName name="_QUA010413">#REF!</definedName>
    <definedName name="_QUA010501">#REF!</definedName>
    <definedName name="_QUA010503">#REF!</definedName>
    <definedName name="_QUA010505">#REF!</definedName>
    <definedName name="_QUA010509">#REF!</definedName>
    <definedName name="_QUA010512">#REF!</definedName>
    <definedName name="_QUA010518">#REF!</definedName>
    <definedName name="_QUA010519">#REF!</definedName>
    <definedName name="_QUA010521">#REF!</definedName>
    <definedName name="_QUA010523">#REF!</definedName>
    <definedName name="_QUA010532">#REF!</definedName>
    <definedName name="_QUA010533">#REF!</definedName>
    <definedName name="_QUA010536">#REF!</definedName>
    <definedName name="_QUA010701">#REF!</definedName>
    <definedName name="_QUA010703">#REF!</definedName>
    <definedName name="_QUA010705">#REF!</definedName>
    <definedName name="_QUA010708">#REF!</definedName>
    <definedName name="_QUA010710">#REF!</definedName>
    <definedName name="_QUA010712">#REF!</definedName>
    <definedName name="_QUA010717">#REF!</definedName>
    <definedName name="_QUA010718">#REF!</definedName>
    <definedName name="_QUA020201">#REF!</definedName>
    <definedName name="_QUA020205">#REF!</definedName>
    <definedName name="_QUA020211">#REF!</definedName>
    <definedName name="_QUA020217">#REF!</definedName>
    <definedName name="_QUA030102">#REF!</definedName>
    <definedName name="_QUA030201">#REF!</definedName>
    <definedName name="_QUA030303">#REF!</definedName>
    <definedName name="_QUA030317">#REF!</definedName>
    <definedName name="_QUA040101">#REF!</definedName>
    <definedName name="_QUA040202">#REF!</definedName>
    <definedName name="_QUA050103">#REF!</definedName>
    <definedName name="_QUA050207">#REF!</definedName>
    <definedName name="_QUA060101">#REF!</definedName>
    <definedName name="_QUA080101">#REF!</definedName>
    <definedName name="_QUA080310">#REF!</definedName>
    <definedName name="_QUA090101">#REF!</definedName>
    <definedName name="_QUA100302">#REF!</definedName>
    <definedName name="_QUA110101">#REF!</definedName>
    <definedName name="_QUA110104">#REF!</definedName>
    <definedName name="_QUA110107">#REF!</definedName>
    <definedName name="_QUA120101">#REF!</definedName>
    <definedName name="_QUA120105">#REF!</definedName>
    <definedName name="_QUA120106">#REF!</definedName>
    <definedName name="_QUA120107">#REF!</definedName>
    <definedName name="_QUA120110">#REF!</definedName>
    <definedName name="_QUA120150">#REF!</definedName>
    <definedName name="_QUA130101">#REF!</definedName>
    <definedName name="_QUA130103">#REF!</definedName>
    <definedName name="_QUA130304">#REF!</definedName>
    <definedName name="_QUA130401">#REF!</definedName>
    <definedName name="_QUA140102">#REF!</definedName>
    <definedName name="_QUA140109">#REF!</definedName>
    <definedName name="_QUA140113">#REF!</definedName>
    <definedName name="_QUA140122">#REF!</definedName>
    <definedName name="_QUA140126">#REF!</definedName>
    <definedName name="_QUA140129">#REF!</definedName>
    <definedName name="_QUA140135">#REF!</definedName>
    <definedName name="_QUA140143">#REF!</definedName>
    <definedName name="_QUA140145">#REF!</definedName>
    <definedName name="_QUA150130">#REF!</definedName>
    <definedName name="_QUA170101">#REF!</definedName>
    <definedName name="_QUA170102">#REF!</definedName>
    <definedName name="_QUA170103">#REF!</definedName>
    <definedName name="_R" localSheetId="6">#REF!</definedName>
    <definedName name="_R">'[13]BDI - MATERIAIS'!$F$10</definedName>
    <definedName name="_REC11100">#REF!</definedName>
    <definedName name="_REC11110">#REF!</definedName>
    <definedName name="_REC11115">#REF!</definedName>
    <definedName name="_REC11125">#REF!</definedName>
    <definedName name="_REC11130">#REF!</definedName>
    <definedName name="_REC11135">#REF!</definedName>
    <definedName name="_REC11145">#REF!</definedName>
    <definedName name="_REC11150">#REF!</definedName>
    <definedName name="_REC11165">#REF!</definedName>
    <definedName name="_REC11170">#REF!</definedName>
    <definedName name="_REC11180">#REF!</definedName>
    <definedName name="_REC11185">#REF!</definedName>
    <definedName name="_REC11220">#REF!</definedName>
    <definedName name="_REC12105">#REF!</definedName>
    <definedName name="_REC12555">#REF!</definedName>
    <definedName name="_REC12570">#REF!</definedName>
    <definedName name="_REC12575">#REF!</definedName>
    <definedName name="_REC12580">#REF!</definedName>
    <definedName name="_REC12600">#REF!</definedName>
    <definedName name="_REC12610">#REF!</definedName>
    <definedName name="_REC12630">#REF!</definedName>
    <definedName name="_REC12631">#REF!</definedName>
    <definedName name="_REC12640">#REF!</definedName>
    <definedName name="_REC12645">#REF!</definedName>
    <definedName name="_REC12665">#REF!</definedName>
    <definedName name="_REC12690">#REF!</definedName>
    <definedName name="_REC12700">#REF!</definedName>
    <definedName name="_REC12710">#REF!</definedName>
    <definedName name="_REC13111">#REF!</definedName>
    <definedName name="_REC13112">#REF!</definedName>
    <definedName name="_REC13121">#REF!</definedName>
    <definedName name="_REC13720">#REF!</definedName>
    <definedName name="_REC14100">#REF!</definedName>
    <definedName name="_REC14161">#REF!</definedName>
    <definedName name="_REC14195">#REF!</definedName>
    <definedName name="_REC14205">#REF!</definedName>
    <definedName name="_REC14260">#REF!</definedName>
    <definedName name="_REC14500">#REF!</definedName>
    <definedName name="_REC14515">#REF!</definedName>
    <definedName name="_REC14555">#REF!</definedName>
    <definedName name="_REC14565">#REF!</definedName>
    <definedName name="_REC15135">#REF!</definedName>
    <definedName name="_REC15140">#REF!</definedName>
    <definedName name="_REC15195">#REF!</definedName>
    <definedName name="_REC15225">#REF!</definedName>
    <definedName name="_REC15230">#REF!</definedName>
    <definedName name="_REC15515">#REF!</definedName>
    <definedName name="_REC15560">#REF!</definedName>
    <definedName name="_REC15565">#REF!</definedName>
    <definedName name="_REC15570">#REF!</definedName>
    <definedName name="_REC15575">#REF!</definedName>
    <definedName name="_REC15583">#REF!</definedName>
    <definedName name="_REC15590">#REF!</definedName>
    <definedName name="_REC15591">#REF!</definedName>
    <definedName name="_REC15610">#REF!</definedName>
    <definedName name="_REC15625">#REF!</definedName>
    <definedName name="_REC15635">#REF!</definedName>
    <definedName name="_REC15655">#REF!</definedName>
    <definedName name="_REC15665">#REF!</definedName>
    <definedName name="_REC16515">#REF!</definedName>
    <definedName name="_REC16535">#REF!</definedName>
    <definedName name="_REC17140">#REF!</definedName>
    <definedName name="_REC19500">#REF!</definedName>
    <definedName name="_REC19501">#REF!</definedName>
    <definedName name="_REC19502">#REF!</definedName>
    <definedName name="_REC19503">#REF!</definedName>
    <definedName name="_REC19504">#REF!</definedName>
    <definedName name="_REC19505">#REF!</definedName>
    <definedName name="_REC20100">#REF!</definedName>
    <definedName name="_REC20105">#REF!</definedName>
    <definedName name="_REC20110">#REF!</definedName>
    <definedName name="_REC20115">#REF!</definedName>
    <definedName name="_REC20130">#REF!</definedName>
    <definedName name="_REC20135">#REF!</definedName>
    <definedName name="_REC20140">#REF!</definedName>
    <definedName name="_REC20145">#REF!</definedName>
    <definedName name="_REC20150">#REF!</definedName>
    <definedName name="_REC20155">#REF!</definedName>
    <definedName name="_REC20175">#REF!</definedName>
    <definedName name="_REC20185">#REF!</definedName>
    <definedName name="_REC20190">#REF!</definedName>
    <definedName name="_REC20195">#REF!</definedName>
    <definedName name="_REC20210">#REF!</definedName>
    <definedName name="_RET1">[6]Regula!$J$36</definedName>
    <definedName name="_s" localSheetId="6">#REF!</definedName>
    <definedName name="_S">'[13]BDI - MATERIAIS'!$F$9</definedName>
    <definedName name="_svi2">#REF!</definedName>
    <definedName name="_t">#REF!</definedName>
    <definedName name="_TCB10">[10]Serviços!$G$58</definedName>
    <definedName name="_TLB10">[10]Serviços!#REF!</definedName>
    <definedName name="_TLB5">[10]Serviços!$G$54</definedName>
    <definedName name="_TLC4">[10]Serviços!$G$56</definedName>
    <definedName name="_Toc189039386_1">[19]ORÇAMENTO!#REF!</definedName>
    <definedName name="_TOT1">#REF!</definedName>
    <definedName name="_TOT2">#REF!</definedName>
    <definedName name="_TOT3">#REF!</definedName>
    <definedName name="_TOT4">#REF!</definedName>
    <definedName name="_TOT5">#REF!</definedName>
    <definedName name="_TT102">'[12]Relatório-1ª med.'!#REF!</definedName>
    <definedName name="_TT107">'[12]Relatório-1ª med.'!#REF!</definedName>
    <definedName name="_TT121">'[12]Relatório-1ª med.'!#REF!</definedName>
    <definedName name="_TT123">'[12]Relatório-1ª med.'!#REF!</definedName>
    <definedName name="_TT19">'[12]Relatório-1ª med.'!#REF!</definedName>
    <definedName name="_TT20">'[12]Relatório-1ª med.'!#REF!</definedName>
    <definedName name="_TT21">'[12]Relatório-1ª med.'!#REF!</definedName>
    <definedName name="_TT22">'[12]Relatório-1ª med.'!#REF!</definedName>
    <definedName name="_TT26">'[12]Relatório-1ª med.'!#REF!</definedName>
    <definedName name="_TT27">'[12]Relatório-1ª med.'!#REF!</definedName>
    <definedName name="_TT28">'[12]Relatório-1ª med.'!#REF!</definedName>
    <definedName name="_TT30">'[12]Relatório-1ª med.'!#REF!</definedName>
    <definedName name="_TT31">'[12]Relatório-1ª med.'!#REF!</definedName>
    <definedName name="_TT32">'[12]Relatório-1ª med.'!#REF!</definedName>
    <definedName name="_TT33">'[12]Relatório-1ª med.'!#REF!</definedName>
    <definedName name="_TT34">'[12]Relatório-1ª med.'!#REF!</definedName>
    <definedName name="_TT36">'[12]Relatório-1ª med.'!#REF!</definedName>
    <definedName name="_TT37">'[12]Relatório-1ª med.'!#REF!</definedName>
    <definedName name="_TT38">'[12]Relatório-1ª med.'!#REF!</definedName>
    <definedName name="_TT39">'[12]Relatório-1ª med.'!#REF!</definedName>
    <definedName name="_TT40">'[12]Relatório-1ª med.'!#REF!</definedName>
    <definedName name="_TT5">'[12]Relatório-1ª med.'!#REF!</definedName>
    <definedName name="_TT52">'[12]Relatório-1ª med.'!#REF!</definedName>
    <definedName name="_TT53">'[12]Relatório-1ª med.'!#REF!</definedName>
    <definedName name="_TT54">'[12]Relatório-1ª med.'!#REF!</definedName>
    <definedName name="_TT55">'[12]Relatório-1ª med.'!#REF!</definedName>
    <definedName name="_TT6">'[12]Relatório-1ª med.'!#REF!</definedName>
    <definedName name="_TT60">'[12]Relatório-1ª med.'!#REF!</definedName>
    <definedName name="_TT61">'[12]Relatório-1ª med.'!#REF!</definedName>
    <definedName name="_TT69">'[12]Relatório-1ª med.'!#REF!</definedName>
    <definedName name="_TT7">'[12]Relatório-1ª med.'!#REF!</definedName>
    <definedName name="_TT70">'[12]Relatório-1ª med.'!#REF!</definedName>
    <definedName name="_TT71">'[12]Relatório-1ª med.'!#REF!</definedName>
    <definedName name="_TT74">'[12]Relatório-1ª med.'!#REF!</definedName>
    <definedName name="_TT75">'[12]Relatório-1ª med.'!#REF!</definedName>
    <definedName name="_TT76">'[12]Relatório-1ª med.'!#REF!</definedName>
    <definedName name="_TT77">'[12]Relatório-1ª med.'!#REF!</definedName>
    <definedName name="_TT78">'[12]Relatório-1ª med.'!#REF!</definedName>
    <definedName name="_TT79">'[12]Relatório-1ª med.'!#REF!</definedName>
    <definedName name="_TT94">'[12]Relatório-1ª med.'!#REF!</definedName>
    <definedName name="_TT95">'[12]Relatório-1ª med.'!#REF!</definedName>
    <definedName name="_TT97">'[12]Relatório-1ª med.'!#REF!</definedName>
    <definedName name="_UNI11100">#REF!</definedName>
    <definedName name="_UNI11110">#REF!</definedName>
    <definedName name="_UNI11115">#REF!</definedName>
    <definedName name="_UNI11125">#REF!</definedName>
    <definedName name="_UNI11130">#REF!</definedName>
    <definedName name="_UNI11135">#REF!</definedName>
    <definedName name="_UNI11145">#REF!</definedName>
    <definedName name="_UNI11150">#REF!</definedName>
    <definedName name="_UNI11165">#REF!</definedName>
    <definedName name="_UNI11170">#REF!</definedName>
    <definedName name="_UNI11180">#REF!</definedName>
    <definedName name="_UNI11185">#REF!</definedName>
    <definedName name="_UNI11220">#REF!</definedName>
    <definedName name="_UNI12105">#REF!</definedName>
    <definedName name="_UNI12555">#REF!</definedName>
    <definedName name="_UNI12570">#REF!</definedName>
    <definedName name="_UNI12575">#REF!</definedName>
    <definedName name="_UNI12580">#REF!</definedName>
    <definedName name="_UNI12600">#REF!</definedName>
    <definedName name="_UNI12610">#REF!</definedName>
    <definedName name="_UNI12630">#REF!</definedName>
    <definedName name="_UNI12631">#REF!</definedName>
    <definedName name="_UNI12640">#REF!</definedName>
    <definedName name="_UNI12645">#REF!</definedName>
    <definedName name="_UNI12665">#REF!</definedName>
    <definedName name="_UNI12690">#REF!</definedName>
    <definedName name="_UNI12700">#REF!</definedName>
    <definedName name="_UNI12710">#REF!</definedName>
    <definedName name="_UNI13111">#REF!</definedName>
    <definedName name="_UNI13112">#REF!</definedName>
    <definedName name="_UNI13121">#REF!</definedName>
    <definedName name="_UNI13720">#REF!</definedName>
    <definedName name="_UNI14100">#REF!</definedName>
    <definedName name="_UNI14161">#REF!</definedName>
    <definedName name="_UNI14195">#REF!</definedName>
    <definedName name="_UNI14205">#REF!</definedName>
    <definedName name="_UNI14260">#REF!</definedName>
    <definedName name="_UNI14500">#REF!</definedName>
    <definedName name="_UNI14515">#REF!</definedName>
    <definedName name="_UNI14555">#REF!</definedName>
    <definedName name="_UNI14565">#REF!</definedName>
    <definedName name="_UNI15135">#REF!</definedName>
    <definedName name="_UNI15140">#REF!</definedName>
    <definedName name="_UNI15195">#REF!</definedName>
    <definedName name="_UNI15225">#REF!</definedName>
    <definedName name="_UNI15230">#REF!</definedName>
    <definedName name="_UNI15515">#REF!</definedName>
    <definedName name="_UNI15560">#REF!</definedName>
    <definedName name="_UNI15565">#REF!</definedName>
    <definedName name="_UNI15570">#REF!</definedName>
    <definedName name="_UNI15575">#REF!</definedName>
    <definedName name="_UNI15583">#REF!</definedName>
    <definedName name="_UNI15590">#REF!</definedName>
    <definedName name="_UNI15591">#REF!</definedName>
    <definedName name="_UNI15610">#REF!</definedName>
    <definedName name="_UNI15625">#REF!</definedName>
    <definedName name="_UNI15635">#REF!</definedName>
    <definedName name="_UNI15655">#REF!</definedName>
    <definedName name="_UNI15665">#REF!</definedName>
    <definedName name="_UNI16515">#REF!</definedName>
    <definedName name="_UNI16535">#REF!</definedName>
    <definedName name="_UNI17140">#REF!</definedName>
    <definedName name="_UNI19500">#REF!</definedName>
    <definedName name="_UNI19501">#REF!</definedName>
    <definedName name="_UNI19502">#REF!</definedName>
    <definedName name="_UNI19503">#REF!</definedName>
    <definedName name="_UNI19504">#REF!</definedName>
    <definedName name="_UNI19505">#REF!</definedName>
    <definedName name="_UNI20100">#REF!</definedName>
    <definedName name="_UNI20105">#REF!</definedName>
    <definedName name="_UNI20110">#REF!</definedName>
    <definedName name="_UNI20115">#REF!</definedName>
    <definedName name="_UNI20130">#REF!</definedName>
    <definedName name="_UNI20135">#REF!</definedName>
    <definedName name="_UNI20140">#REF!</definedName>
    <definedName name="_UNI20145">#REF!</definedName>
    <definedName name="_UNI20150">#REF!</definedName>
    <definedName name="_UNI20155">#REF!</definedName>
    <definedName name="_UNI20175">#REF!</definedName>
    <definedName name="_UNI20185">#REF!</definedName>
    <definedName name="_UNI20190">#REF!</definedName>
    <definedName name="_UNI20195">#REF!</definedName>
    <definedName name="_UNI20210">#REF!</definedName>
    <definedName name="_VAL11100">#REF!</definedName>
    <definedName name="_VAL11110">#REF!</definedName>
    <definedName name="_VAL11115">#REF!</definedName>
    <definedName name="_VAL11125">#REF!</definedName>
    <definedName name="_VAL11130">#REF!</definedName>
    <definedName name="_VAL11135">#REF!</definedName>
    <definedName name="_VAL11145">#REF!</definedName>
    <definedName name="_VAL11150">#REF!</definedName>
    <definedName name="_VAL11165">#REF!</definedName>
    <definedName name="_VAL11170">#REF!</definedName>
    <definedName name="_VAL11180">#REF!</definedName>
    <definedName name="_VAL11185">#REF!</definedName>
    <definedName name="_VAL11220">#REF!</definedName>
    <definedName name="_VAL12105">#REF!</definedName>
    <definedName name="_VAL12555">#REF!</definedName>
    <definedName name="_VAL12570">#REF!</definedName>
    <definedName name="_VAL12575">#REF!</definedName>
    <definedName name="_VAL12580">#REF!</definedName>
    <definedName name="_VAL12600">#REF!</definedName>
    <definedName name="_VAL12610">#REF!</definedName>
    <definedName name="_VAL12630">#REF!</definedName>
    <definedName name="_VAL12631">#REF!</definedName>
    <definedName name="_VAL12640">#REF!</definedName>
    <definedName name="_VAL12645">#REF!</definedName>
    <definedName name="_VAL12665">#REF!</definedName>
    <definedName name="_VAL12690">#REF!</definedName>
    <definedName name="_VAL12700">#REF!</definedName>
    <definedName name="_VAL12710">#REF!</definedName>
    <definedName name="_VAL13111">#REF!</definedName>
    <definedName name="_VAL13112">#REF!</definedName>
    <definedName name="_VAL13121">#REF!</definedName>
    <definedName name="_VAL13720">#REF!</definedName>
    <definedName name="_VAL14100">#REF!</definedName>
    <definedName name="_VAL14161">#REF!</definedName>
    <definedName name="_VAL14195">#REF!</definedName>
    <definedName name="_VAL14205">#REF!</definedName>
    <definedName name="_VAL14260">#REF!</definedName>
    <definedName name="_VAL14500">#REF!</definedName>
    <definedName name="_VAL14515">#REF!</definedName>
    <definedName name="_VAL14555">#REF!</definedName>
    <definedName name="_VAL14565">#REF!</definedName>
    <definedName name="_VAL15135">#REF!</definedName>
    <definedName name="_VAL15140">#REF!</definedName>
    <definedName name="_VAL15195">#REF!</definedName>
    <definedName name="_VAL15225">#REF!</definedName>
    <definedName name="_VAL15230">#REF!</definedName>
    <definedName name="_VAL15515">#REF!</definedName>
    <definedName name="_VAL15560">#REF!</definedName>
    <definedName name="_VAL15565">#REF!</definedName>
    <definedName name="_VAL15570">#REF!</definedName>
    <definedName name="_VAL15575">#REF!</definedName>
    <definedName name="_VAL15583">#REF!</definedName>
    <definedName name="_VAL15590">#REF!</definedName>
    <definedName name="_VAL15591">#REF!</definedName>
    <definedName name="_VAL15610">#REF!</definedName>
    <definedName name="_VAL15625">#REF!</definedName>
    <definedName name="_VAL15635">#REF!</definedName>
    <definedName name="_VAL15655">#REF!</definedName>
    <definedName name="_VAL15665">#REF!</definedName>
    <definedName name="_VAL16515">#REF!</definedName>
    <definedName name="_VAL16535">#REF!</definedName>
    <definedName name="_VAL17140">#REF!</definedName>
    <definedName name="_VAL19500">#REF!</definedName>
    <definedName name="_VAL19501">#REF!</definedName>
    <definedName name="_VAL19502">#REF!</definedName>
    <definedName name="_VAL19503">#REF!</definedName>
    <definedName name="_VAL19504">#REF!</definedName>
    <definedName name="_VAL19505">#REF!</definedName>
    <definedName name="_VAL20100">#REF!</definedName>
    <definedName name="_VAL20105">#REF!</definedName>
    <definedName name="_VAL20110">#REF!</definedName>
    <definedName name="_VAL20115">#REF!</definedName>
    <definedName name="_VAL20130">#REF!</definedName>
    <definedName name="_VAL20135">#REF!</definedName>
    <definedName name="_VAL20140">#REF!</definedName>
    <definedName name="_VAL20145">#REF!</definedName>
    <definedName name="_VAL20150">#REF!</definedName>
    <definedName name="_VAL20155">#REF!</definedName>
    <definedName name="_VAL20175">#REF!</definedName>
    <definedName name="_VAL20185">#REF!</definedName>
    <definedName name="_VAL20190">#REF!</definedName>
    <definedName name="_VAL20195">#REF!</definedName>
    <definedName name="_VAL20210">#REF!</definedName>
    <definedName name="_VAR">'[17]MAPA DE COTAÇÃO'!$G$13</definedName>
    <definedName name="a" localSheetId="6">#REF!</definedName>
    <definedName name="a">#REF!</definedName>
    <definedName name="A_15">#REF!</definedName>
    <definedName name="A_16">#REF!</definedName>
    <definedName name="A_17">#REF!</definedName>
    <definedName name="A_18">#REF!</definedName>
    <definedName name="A_19">#REF!</definedName>
    <definedName name="A_20">#REF!</definedName>
    <definedName name="A_21">#REF!</definedName>
    <definedName name="A_22">#REF!</definedName>
    <definedName name="A_23">#REF!</definedName>
    <definedName name="A_24">#REF!</definedName>
    <definedName name="A_25">#REF!</definedName>
    <definedName name="A_26">#REF!</definedName>
    <definedName name="A_27">#REF!</definedName>
    <definedName name="A_28">#REF!</definedName>
    <definedName name="A_29">#REF!</definedName>
    <definedName name="A_30">#REF!</definedName>
    <definedName name="A_31">#REF!</definedName>
    <definedName name="A_32">#REF!</definedName>
    <definedName name="A_33">#REF!</definedName>
    <definedName name="A_34">#REF!</definedName>
    <definedName name="A_35">#REF!</definedName>
    <definedName name="A_36">#REF!</definedName>
    <definedName name="A_38">#REF!</definedName>
    <definedName name="A1_36">#REF!</definedName>
    <definedName name="AA">#REF!</definedName>
    <definedName name="AA_36">#REF!</definedName>
    <definedName name="AAA">[1]SID_NI_5!#REF!</definedName>
    <definedName name="aaaa">#REF!</definedName>
    <definedName name="AAAAAAAAAA">#REF!</definedName>
    <definedName name="aaaaaaaaaaaaaaaaaaaaaaaaa">#REF!</definedName>
    <definedName name="abc">#REF!</definedName>
    <definedName name="acha.coluna">#REF!</definedName>
    <definedName name="acha.dados">#REF!</definedName>
    <definedName name="acha.linha">#REF!</definedName>
    <definedName name="AÇOCA25">[20]AUXILIARES!$H$57</definedName>
    <definedName name="AÇOCA50">[20]AUXILIARES!$H$137</definedName>
    <definedName name="AÇOCA60">[20]AUXILIARES!$H$217</definedName>
    <definedName name="Acomp">#REF!</definedName>
    <definedName name="ADAS">[1]SID_NI_5!#REF!</definedName>
    <definedName name="adfhdfhsd">[1]SID_NI_5!#REF!</definedName>
    <definedName name="ADS">[1]SID_NI_5!#REF!</definedName>
    <definedName name="Adut" hidden="1">#REF!</definedName>
    <definedName name="ajudante">#REF!</definedName>
    <definedName name="Alojamento">#REF!</definedName>
    <definedName name="AMATJAZ">[10]Serv.Aux.!$H$777</definedName>
    <definedName name="ANT">#REF!</definedName>
    <definedName name="ANTIGA">#REF!</definedName>
    <definedName name="ANTIGA_15">#REF!</definedName>
    <definedName name="ANTIGA_16">#REF!</definedName>
    <definedName name="ANTIGA_17">#REF!</definedName>
    <definedName name="ANTIGA_18">#REF!</definedName>
    <definedName name="ANTIGA_19">#REF!</definedName>
    <definedName name="ANTIGA_20">#REF!</definedName>
    <definedName name="ANTIGA_21">#REF!</definedName>
    <definedName name="ANTIGA_22">#REF!</definedName>
    <definedName name="ANTIGA_23">#REF!</definedName>
    <definedName name="ANTIGA_24">#REF!</definedName>
    <definedName name="ANTIGA_25">#REF!</definedName>
    <definedName name="ANTIGA_26">#REF!</definedName>
    <definedName name="ANTIGA_27">#REF!</definedName>
    <definedName name="ANTIGA_28">#REF!</definedName>
    <definedName name="ANTIGA_29">#REF!</definedName>
    <definedName name="ANTIGA_30">#REF!</definedName>
    <definedName name="ANTIGA_31">#REF!</definedName>
    <definedName name="ANTIGA_32">#REF!</definedName>
    <definedName name="ANTIGA_33">#REF!</definedName>
    <definedName name="ANTIGA_34">#REF!</definedName>
    <definedName name="ANTIGA_35">#REF!</definedName>
    <definedName name="ANTIGA_36">#REF!</definedName>
    <definedName name="ANTIGA_38">#REF!</definedName>
    <definedName name="AR">#REF!</definedName>
    <definedName name="aramerecozido">#REF!</definedName>
    <definedName name="area_base">[6]Base!$U$40</definedName>
    <definedName name="_xlnm.Print_Area" localSheetId="9">BDI!$A$1:$C$34</definedName>
    <definedName name="_xlnm.Print_Area" localSheetId="1">COMPOSICOES!$A$1:$I$116</definedName>
    <definedName name="_xlnm.Print_Area" localSheetId="5">'COMPOSICOES AUXILIARES'!$A$1:$H$360</definedName>
    <definedName name="_xlnm.Print_Area" localSheetId="2">'COMPOSICOES PROPRIAS'!$A$1:$G$35</definedName>
    <definedName name="_xlnm.Print_Area" localSheetId="3">CRONOGRAMA!$A$1:$G$28</definedName>
    <definedName name="_xlnm.Print_Area" localSheetId="4">'CURVA ABC'!$A$1:$J$37</definedName>
    <definedName name="_xlnm.Print_Area" localSheetId="7">'ENCARGOS SIMPLES (2)'!$A$1:$D$63</definedName>
    <definedName name="_xlnm.Print_Area" localSheetId="8">'MEMORIA DE CALCULO'!$A$1:$H$54</definedName>
    <definedName name="_xlnm.Print_Area" localSheetId="0">'PLANILHA ORCAMENTARIA'!$A$1:$J$41</definedName>
    <definedName name="_xlnm.Print_Area" localSheetId="6">SALÁRIOS!$A$1:$G$31</definedName>
    <definedName name="_xlnm.Print_Area">#REF!</definedName>
    <definedName name="Área_impressão_IM">#REF!</definedName>
    <definedName name="AREACANTEIRO">[10]Instalação!$O$32</definedName>
    <definedName name="AREAMICRO0.8">#REF!</definedName>
    <definedName name="AreaTeste">#REF!</definedName>
    <definedName name="AreaTeste2">#REF!</definedName>
    <definedName name="AREIAC">[20]AUXILIARES!$H$297</definedName>
    <definedName name="areiamedia">#REF!</definedName>
    <definedName name="ARMADURA">[10]Serviços!$G$18</definedName>
    <definedName name="ARRUMADA">[10]Serviços!$G$22</definedName>
    <definedName name="AUTO">#REF!</definedName>
    <definedName name="AUTOMOVEL">[11]COMPAUTO!$H$38</definedName>
    <definedName name="aux">#REF!</definedName>
    <definedName name="aux_15">#REF!</definedName>
    <definedName name="aux_16">#REF!</definedName>
    <definedName name="aux_17">#REF!</definedName>
    <definedName name="aux_18">#REF!</definedName>
    <definedName name="aux_19">#REF!</definedName>
    <definedName name="aux_20">#REF!</definedName>
    <definedName name="aux_21">#REF!</definedName>
    <definedName name="aux_22">#REF!</definedName>
    <definedName name="aux_23">#REF!</definedName>
    <definedName name="aux_24">#REF!</definedName>
    <definedName name="aux_25">#REF!</definedName>
    <definedName name="aux_26">#REF!</definedName>
    <definedName name="aux_27">#REF!</definedName>
    <definedName name="aux_28">#REF!</definedName>
    <definedName name="aux_29">#REF!</definedName>
    <definedName name="aux_30">#REF!</definedName>
    <definedName name="aux_31">#REF!</definedName>
    <definedName name="aux_32">#REF!</definedName>
    <definedName name="aux_33">#REF!</definedName>
    <definedName name="aux_34">#REF!</definedName>
    <definedName name="aux_35">#REF!</definedName>
    <definedName name="aux_36">#REF!</definedName>
    <definedName name="aux_38">#REF!</definedName>
    <definedName name="AUXC18CLACBC">[20]AUXILIARES!$H$697</definedName>
    <definedName name="AUXC18GCACBC">[20]AUXILIARES!$H$1097</definedName>
    <definedName name="AUXC18TUBOACBC">[20]AUXILIARES!$H$777</definedName>
    <definedName name="AUXFABRICGCACBC">[20]AUXILIARES!$H$1017</definedName>
    <definedName name="AUXFPCCA50">[20]AUXILIARES!$H$937</definedName>
    <definedName name="AUXFPCCA60">[20]AUXILIARES!$H$857</definedName>
    <definedName name="auxiliar">#REF!</definedName>
    <definedName name="auxiliar_15">#REF!</definedName>
    <definedName name="auxiliar_16">#REF!</definedName>
    <definedName name="auxiliar_17">#REF!</definedName>
    <definedName name="auxiliar_18">#REF!</definedName>
    <definedName name="auxiliar_19">#REF!</definedName>
    <definedName name="auxiliar_20">#REF!</definedName>
    <definedName name="auxiliar_21">#REF!</definedName>
    <definedName name="auxiliar_22">#REF!</definedName>
    <definedName name="auxiliar_23">#REF!</definedName>
    <definedName name="auxiliar_24">#REF!</definedName>
    <definedName name="auxiliar_25">#REF!</definedName>
    <definedName name="auxiliar_26">#REF!</definedName>
    <definedName name="auxiliar_27">#REF!</definedName>
    <definedName name="auxiliar_28">#REF!</definedName>
    <definedName name="auxiliar_29">#REF!</definedName>
    <definedName name="auxiliar_30">#REF!</definedName>
    <definedName name="auxiliar_31">#REF!</definedName>
    <definedName name="auxiliar_32">#REF!</definedName>
    <definedName name="auxiliar_33">#REF!</definedName>
    <definedName name="auxiliar_34">#REF!</definedName>
    <definedName name="auxiliar_35">#REF!</definedName>
    <definedName name="auxiliar_36">#REF!</definedName>
    <definedName name="auxiliar_38">#REF!</definedName>
    <definedName name="AUXTUBO100ACBC">[20]AUXILIARES!#REF!</definedName>
    <definedName name="AUXTUBO60ACBC">[20]AUXILIARES!$H$1177</definedName>
    <definedName name="AXSADADF">[21]ORÇAMENTO!#REF!</definedName>
    <definedName name="AZXCA">[1]SID_NI_5!#REF!</definedName>
    <definedName name="B">#REF!</definedName>
    <definedName name="B_15">#REF!</definedName>
    <definedName name="B_16">#REF!</definedName>
    <definedName name="B_17">#REF!</definedName>
    <definedName name="B_18">#REF!</definedName>
    <definedName name="B_19">#REF!</definedName>
    <definedName name="B_20">#REF!</definedName>
    <definedName name="B_21">#REF!</definedName>
    <definedName name="B_22">#REF!</definedName>
    <definedName name="B_23">#REF!</definedName>
    <definedName name="B_36">#REF!</definedName>
    <definedName name="B_38">#REF!</definedName>
    <definedName name="_xlnm.Database">#REF!</definedName>
    <definedName name="bdi" localSheetId="6">#REF!</definedName>
    <definedName name="BDI">#REF!</definedName>
    <definedName name="BDI.">#REF!</definedName>
    <definedName name="BDI._36">#REF!</definedName>
    <definedName name="BDI_">[22]ORÇAMENTO!$I$6</definedName>
    <definedName name="BDI_1">[23]ORÇAMENTO!$J$6</definedName>
    <definedName name="bdi_15">#REF!</definedName>
    <definedName name="bdi_16">#REF!</definedName>
    <definedName name="bdi_17">#REF!</definedName>
    <definedName name="bdi_18">#REF!</definedName>
    <definedName name="bdi_19">#REF!</definedName>
    <definedName name="BDI_2">[23]ORÇAMENTO!$J$7</definedName>
    <definedName name="bdi_20">#REF!</definedName>
    <definedName name="bdi_21">#REF!</definedName>
    <definedName name="bdi_22">#REF!</definedName>
    <definedName name="bdi_23">#REF!</definedName>
    <definedName name="bdi_24">#REF!</definedName>
    <definedName name="bdi_25">#REF!</definedName>
    <definedName name="bdi_26">#REF!</definedName>
    <definedName name="bdi_27">#REF!</definedName>
    <definedName name="bdi_28">#REF!</definedName>
    <definedName name="bdi_29">#REF!</definedName>
    <definedName name="bdi_30">#REF!</definedName>
    <definedName name="bdi_31">#REF!</definedName>
    <definedName name="bdi_32">#REF!</definedName>
    <definedName name="bdi_33">#REF!</definedName>
    <definedName name="bdi_34">#REF!</definedName>
    <definedName name="bdi_35">#REF!</definedName>
    <definedName name="bdi_36">#REF!</definedName>
    <definedName name="bdi_38">#REF!</definedName>
    <definedName name="BDII">#REF!</definedName>
    <definedName name="betoneira">#REF!</definedName>
    <definedName name="Bianca">#REF!</definedName>
    <definedName name="BOLETIM">#REF!</definedName>
    <definedName name="Bomba_putzmeister">#REF!</definedName>
    <definedName name="Bomba_putzmeister_15">#REF!</definedName>
    <definedName name="Bomba_putzmeister_16">#REF!</definedName>
    <definedName name="Bomba_putzmeister_17">#REF!</definedName>
    <definedName name="Bomba_putzmeister_18">#REF!</definedName>
    <definedName name="Bomba_putzmeister_19">#REF!</definedName>
    <definedName name="Bomba_putzmeister_20">#REF!</definedName>
    <definedName name="Bomba_putzmeister_21">#REF!</definedName>
    <definedName name="Bomba_putzmeister_22">#REF!</definedName>
    <definedName name="Bomba_putzmeister_23">#REF!</definedName>
    <definedName name="Bomba_putzmeister_24">#REF!</definedName>
    <definedName name="Bomba_putzmeister_25">#REF!</definedName>
    <definedName name="Bomba_putzmeister_26">#REF!</definedName>
    <definedName name="Bomba_putzmeister_27">#REF!</definedName>
    <definedName name="Bomba_putzmeister_28">#REF!</definedName>
    <definedName name="Bomba_putzmeister_29">#REF!</definedName>
    <definedName name="Bomba_putzmeister_30">#REF!</definedName>
    <definedName name="Bomba_putzmeister_31">#REF!</definedName>
    <definedName name="Bomba_putzmeister_32">#REF!</definedName>
    <definedName name="Bomba_putzmeister_33">#REF!</definedName>
    <definedName name="Bomba_putzmeister_34">#REF!</definedName>
    <definedName name="Bomba_putzmeister_35">#REF!</definedName>
    <definedName name="Bomba_putzmeister_36">#REF!</definedName>
    <definedName name="Bomba_putzmeister_38">#REF!</definedName>
    <definedName name="BR">'[7]DADOS GERAIS'!$C$6</definedName>
    <definedName name="brita">#REF!</definedName>
    <definedName name="BRITAC">[20]AUXILIARES!$H$377</definedName>
    <definedName name="BRITAREM">[10]Serviços!$G$12</definedName>
    <definedName name="BU">[11]INVENTÁRIO!$E$46</definedName>
    <definedName name="cab_cortes">#REF!</definedName>
    <definedName name="cab_dmt">#REF!</definedName>
    <definedName name="cab_limpeza">#REF!</definedName>
    <definedName name="cabmeio">#REF!</definedName>
    <definedName name="CAI">#REF!</definedName>
    <definedName name="CAIAÇÃO">[10]Serviços!$G$40</definedName>
    <definedName name="cal">[24]INSUMOS!$B$25</definedName>
    <definedName name="CAMINHAO">[10]Serviços!$G$63</definedName>
    <definedName name="CAPINA">[10]Serviços!$G$48</definedName>
    <definedName name="CAPINAMANUAL">'[20]CONSERVA ROTINEIRA'!$H$1817</definedName>
    <definedName name="CAPSD">'[20]MB VIAB.'!$E$3</definedName>
    <definedName name="CAPSUL">'[20]MB VIAB.'!$F$3</definedName>
    <definedName name="CARMADURA">'[20]SERVIÇOS AUX'!$H$297</definedName>
    <definedName name="CARRO">[10]Serviços!$G$59</definedName>
    <definedName name="cavalomec">[10]Veíc.!$H$137</definedName>
    <definedName name="CCARR">#REF!</definedName>
    <definedName name="CCARRO">[20]TRANSPORTE!$H$537</definedName>
    <definedName name="CCBASC5">[20]ADM!$H$297</definedName>
    <definedName name="CCICLÓPICO">[20]Serviços!$G$58</definedName>
    <definedName name="CCP">#REF!</definedName>
    <definedName name="CD">#REF!</definedName>
    <definedName name="CDF">#REF!</definedName>
    <definedName name="CDSS03BC">'[20]CONS. EMERG'!$H$217</definedName>
    <definedName name="CélulaInicioPlanilha">#REF!</definedName>
    <definedName name="CélulaResumo">#REF!</definedName>
    <definedName name="CENCARREGADO">[20]ADM!$H$57</definedName>
    <definedName name="CFFF">#REF!</definedName>
    <definedName name="CFORMA">'[20]SERVIÇOS AUX'!$H$377</definedName>
    <definedName name="chapacompensadaresinada6">#REF!</definedName>
    <definedName name="CICLÓPICO">'[20]SERVIÇOS AUX'!$H$137</definedName>
    <definedName name="cimento">#REF!</definedName>
    <definedName name="CLAG">'[20]CONSERVA ROTINEIRA'!$H$1737</definedName>
    <definedName name="CMN">#REF!</definedName>
    <definedName name="CMOTOSSERRA">[20]ADM!$H$217</definedName>
    <definedName name="CMSD">'[20]MB VIAB.'!$E$4</definedName>
    <definedName name="CMSUL">'[20]MB VIAB.'!$F$4</definedName>
    <definedName name="CMUDAS">'[20]SERVIÇOS AUX'!#REF!</definedName>
    <definedName name="Código">#REF!</definedName>
    <definedName name="Código.">#REF!</definedName>
    <definedName name="Código._36">#REF!</definedName>
    <definedName name="Código_15">#REF!</definedName>
    <definedName name="Código_16">#REF!</definedName>
    <definedName name="Código_17">#REF!</definedName>
    <definedName name="Código_18">#REF!</definedName>
    <definedName name="Código_19">#REF!</definedName>
    <definedName name="Código_20">#REF!</definedName>
    <definedName name="Código_21">#REF!</definedName>
    <definedName name="Código_22">#REF!</definedName>
    <definedName name="Código_23">#REF!</definedName>
    <definedName name="Código_24">#REF!</definedName>
    <definedName name="Código_25">#REF!</definedName>
    <definedName name="Código_26">#REF!</definedName>
    <definedName name="Código_27">#REF!</definedName>
    <definedName name="Código_28">#REF!</definedName>
    <definedName name="Código_29">#REF!</definedName>
    <definedName name="Código_30">#REF!</definedName>
    <definedName name="Código_31">#REF!</definedName>
    <definedName name="Código_32">#REF!</definedName>
    <definedName name="Código_33">#REF!</definedName>
    <definedName name="Código_34">#REF!</definedName>
    <definedName name="Código_35">#REF!</definedName>
    <definedName name="Código_36">#REF!</definedName>
    <definedName name="Código_38">#REF!</definedName>
    <definedName name="COM010201_36">#REF!</definedName>
    <definedName name="COM010202_36">#REF!</definedName>
    <definedName name="COM010205_36">#REF!</definedName>
    <definedName name="COM010206_36">#REF!</definedName>
    <definedName name="COM010210_36">#REF!</definedName>
    <definedName name="COM010301_36">#REF!</definedName>
    <definedName name="COM010401_36">#REF!</definedName>
    <definedName name="COM010402_36">#REF!</definedName>
    <definedName name="COM010407_36">#REF!</definedName>
    <definedName name="COM010413_36">#REF!</definedName>
    <definedName name="COM010501_36">#REF!</definedName>
    <definedName name="COM010503_36">#REF!</definedName>
    <definedName name="COM010505_36">#REF!</definedName>
    <definedName name="COM010509_36">#REF!</definedName>
    <definedName name="COM010512_36">#REF!</definedName>
    <definedName name="COM010518_36">#REF!</definedName>
    <definedName name="COM010519_36">#REF!</definedName>
    <definedName name="COM010521_36">#REF!</definedName>
    <definedName name="COM010523_36">#REF!</definedName>
    <definedName name="COM010532_36">#REF!</definedName>
    <definedName name="COM010533_36">#REF!</definedName>
    <definedName name="COM010536_36">#REF!</definedName>
    <definedName name="COM010701_36">#REF!</definedName>
    <definedName name="COM010703_36">#REF!</definedName>
    <definedName name="COM010705_36">#REF!</definedName>
    <definedName name="COM010708_36">#REF!</definedName>
    <definedName name="COM010710_36">#REF!</definedName>
    <definedName name="COM010712_36">#REF!</definedName>
    <definedName name="COM010717_36">#REF!</definedName>
    <definedName name="COM010718_36">#REF!</definedName>
    <definedName name="COM020201_36">#REF!</definedName>
    <definedName name="COM020205_36">#REF!</definedName>
    <definedName name="COM020211_36">#REF!</definedName>
    <definedName name="COM020217_36">#REF!</definedName>
    <definedName name="COM030102_36">#REF!</definedName>
    <definedName name="COM030201_36">#REF!</definedName>
    <definedName name="COM030303_36">#REF!</definedName>
    <definedName name="COM030317_36">#REF!</definedName>
    <definedName name="COM040101_36">#REF!</definedName>
    <definedName name="COM040202_36">#REF!</definedName>
    <definedName name="COM050103_36">#REF!</definedName>
    <definedName name="COM050207_36">#REF!</definedName>
    <definedName name="COM060101_36">#REF!</definedName>
    <definedName name="COM080101_36">#REF!</definedName>
    <definedName name="COM080310_36">#REF!</definedName>
    <definedName name="COM090101_36">#REF!</definedName>
    <definedName name="COM100302_36">#REF!</definedName>
    <definedName name="COM110101_36">#REF!</definedName>
    <definedName name="COM110104_36">#REF!</definedName>
    <definedName name="COM110107_36">#REF!</definedName>
    <definedName name="COM120101_36">#REF!</definedName>
    <definedName name="COM120105_36">#REF!</definedName>
    <definedName name="COM120106_36">#REF!</definedName>
    <definedName name="COM120107_36">#REF!</definedName>
    <definedName name="COM120110_36">#REF!</definedName>
    <definedName name="COM120150_36">#REF!</definedName>
    <definedName name="COM130101_36">#REF!</definedName>
    <definedName name="COM130103_36">#REF!</definedName>
    <definedName name="COM130304_36">#REF!</definedName>
    <definedName name="COM130401_36">#REF!</definedName>
    <definedName name="COM140102_36">#REF!</definedName>
    <definedName name="COM140109_36">#REF!</definedName>
    <definedName name="COM140113_36">#REF!</definedName>
    <definedName name="COM140122_36">#REF!</definedName>
    <definedName name="COM140126_36">#REF!</definedName>
    <definedName name="COM140129_36">#REF!</definedName>
    <definedName name="COM140135_36">#REF!</definedName>
    <definedName name="COM140143_36">#REF!</definedName>
    <definedName name="COM140145_36">#REF!</definedName>
    <definedName name="COM150130_36">#REF!</definedName>
    <definedName name="COM170101_36">#REF!</definedName>
    <definedName name="COM170102_36">#REF!</definedName>
    <definedName name="COM170103_36">#REF!</definedName>
    <definedName name="COMMM">#REF!</definedName>
    <definedName name="comp">#REF!</definedName>
    <definedName name="COMP01">#REF!</definedName>
    <definedName name="CONCR">[10]Serviços!$G$17</definedName>
    <definedName name="CONCRETO">'[20]SERVIÇOS AUX'!$H$217</definedName>
    <definedName name="CONCRETOCIMENTO">[20]Serviços!$G$59</definedName>
    <definedName name="CONTRATO">[25]APONT!$B$5:$G$426</definedName>
    <definedName name="CORDEFMB">'[20]CONSERVA ROTINEIRA'!$H$697</definedName>
    <definedName name="corte">#REF!</definedName>
    <definedName name="corte_15">#REF!</definedName>
    <definedName name="corte_16">#REF!</definedName>
    <definedName name="corte_17">#REF!</definedName>
    <definedName name="corte_18">#REF!</definedName>
    <definedName name="corte_19">#REF!</definedName>
    <definedName name="corte_20">#REF!</definedName>
    <definedName name="corte_21">#REF!</definedName>
    <definedName name="corte_22">#REF!</definedName>
    <definedName name="corte_23">#REF!</definedName>
    <definedName name="corte_24">#REF!</definedName>
    <definedName name="corte_25">#REF!</definedName>
    <definedName name="corte_26">#REF!</definedName>
    <definedName name="corte_27">#REF!</definedName>
    <definedName name="corte_28">#REF!</definedName>
    <definedName name="corte_29">#REF!</definedName>
    <definedName name="corte_30">#REF!</definedName>
    <definedName name="corte_31">#REF!</definedName>
    <definedName name="corte_32">#REF!</definedName>
    <definedName name="corte_33">#REF!</definedName>
    <definedName name="corte_34">#REF!</definedName>
    <definedName name="corte_35">#REF!</definedName>
    <definedName name="corte_36">#REF!</definedName>
    <definedName name="corte_38">#REF!</definedName>
    <definedName name="CPL">'[20]CONSERVA ROTINEIRA'!$H$217</definedName>
    <definedName name="CRECREVMBUQ">'[20]CONSERVA ROTINEIRA'!$H$297</definedName>
    <definedName name="CRETRO">[20]ADM!$H$377</definedName>
    <definedName name="_xlnm.Criteria">#REF!</definedName>
    <definedName name="Cronograma">[26]APONT!$B$5:$G$426</definedName>
    <definedName name="cs">#REF!</definedName>
    <definedName name="CSA">#REF!</definedName>
    <definedName name="CSERVENTE">[20]ADM!$H$137</definedName>
    <definedName name="CST">#REF!</definedName>
    <definedName name="CTCC4P">[20]TRANSPORTE!$H$377</definedName>
    <definedName name="CTCCB10P">[20]TRANSPORTE!$H$457</definedName>
    <definedName name="CTLB5P">[20]TRANSPORTE!$H$57</definedName>
    <definedName name="CTLC4P">[20]TRANSPORTE!$H$297</definedName>
    <definedName name="CTLCB10P">[20]TRANSPORTE!$H$217</definedName>
    <definedName name="CTLMR">[20]TRANSPORTE!$H$137</definedName>
    <definedName name="CUB">[10]Invent.!$E$33</definedName>
    <definedName name="D">[1]SID_NI_5!#REF!</definedName>
    <definedName name="DA">[11]INVENTÁRIO!$E$39</definedName>
    <definedName name="data" localSheetId="6">#REF!</definedName>
    <definedName name="DATA">[10]Invent.!$E$31</definedName>
    <definedName name="Database">#REF!</definedName>
    <definedName name="datasource">#REF!</definedName>
    <definedName name="datasource_36">#REF!</definedName>
    <definedName name="DAYANE">#REF!</definedName>
    <definedName name="DB">[10]Serviços!$G$37</definedName>
    <definedName name="DBU">#REF!</definedName>
    <definedName name="DCA">#REF!</definedName>
    <definedName name="densidade_cap">#REF!</definedName>
    <definedName name="DEPREC.">'[27]COMP - 06'!$H$9</definedName>
    <definedName name="DES" localSheetId="6">#REF!</definedName>
    <definedName name="des">#REF!</definedName>
    <definedName name="DES_36">#REF!</definedName>
    <definedName name="DESC">[17]ORÇAMENTO!$J$9</definedName>
    <definedName name="DESCONTO">[28]ORÇAMENTO!$K$7</definedName>
    <definedName name="DESTOC15">[10]Serviços!$G$51</definedName>
    <definedName name="DESTOC15A30">'[20]CONSERVA ROTINEIRA'!$H$1897</definedName>
    <definedName name="DESTOC30">[10]Serviços!$G$52</definedName>
    <definedName name="DFFFF">[29]ORÇAMENTO!$I$7</definedName>
    <definedName name="dghdfhsdf">[1]SID_NI_5!#REF!</definedName>
    <definedName name="dghzdfhsd" hidden="1">{#N/A,#N/A,FALSE,"Pla_Preço";#N/A,#N/A,FALSE,"Crono"}</definedName>
    <definedName name="DIA">'[7]DADOS GERAIS'!$C$15</definedName>
    <definedName name="DISTA">[10]Invent.!$G$21</definedName>
    <definedName name="DISTAMBUQ">[10]Invent.!$G$24</definedName>
    <definedName name="distcg">[20]Invent.!$G$33</definedName>
    <definedName name="DISTL">[10]Invent.!$G$23</definedName>
    <definedName name="DISTP">[10]Invent.!$G$22</definedName>
    <definedName name="DMT">[10]Invent.!$G$20</definedName>
    <definedName name="DMT_0_50">#REF!</definedName>
    <definedName name="DMT_1000">#REF!</definedName>
    <definedName name="DMT_200">#REF!</definedName>
    <definedName name="DMT_200_400">#REF!</definedName>
    <definedName name="DMT_400">#REF!</definedName>
    <definedName name="DMT_400_600">#REF!</definedName>
    <definedName name="DMT_50">#REF!</definedName>
    <definedName name="DMT_50_200">#REF!</definedName>
    <definedName name="DMT_600">#REF!</definedName>
    <definedName name="DMT_800">#REF!</definedName>
    <definedName name="DMTMICRO0.8">#REF!</definedName>
    <definedName name="DMTMICRO1.5">'[20]MICRO 1.5'!$H$36</definedName>
    <definedName name="drena">#REF!</definedName>
    <definedName name="dsghnfxgvnjxf">#REF!</definedName>
    <definedName name="dsgjhxgn" hidden="1">{#N/A,#N/A,FALSE,"Pla_Preço";#N/A,#N/A,FALSE,"Crono"}</definedName>
    <definedName name="DSS03BC">[20]Serviços!$G$52</definedName>
    <definedName name="EA">#REF!</definedName>
    <definedName name="EEEE" hidden="1">#REF!</definedName>
    <definedName name="EJ">#REF!</definedName>
    <definedName name="EMN">#REF!</definedName>
    <definedName name="Empolamento">#REF!</definedName>
    <definedName name="ENCARREGADO">[10]Serviços!$G$60</definedName>
    <definedName name="ENG">[20]Invent.!$B$13</definedName>
    <definedName name="eprd_cod">#REF!</definedName>
    <definedName name="eprd_cod_36">#REF!</definedName>
    <definedName name="EPVT">#REF!</definedName>
    <definedName name="EPVT_15">#REF!</definedName>
    <definedName name="EPVT_16">#REF!</definedName>
    <definedName name="EPVT_17">#REF!</definedName>
    <definedName name="EPVT_18">#REF!</definedName>
    <definedName name="EPVT_19">#REF!</definedName>
    <definedName name="EPVT_20">#REF!</definedName>
    <definedName name="EPVT_21">#REF!</definedName>
    <definedName name="EPVT_22">#REF!</definedName>
    <definedName name="EPVT_23">#REF!</definedName>
    <definedName name="EPVT_24">#REF!</definedName>
    <definedName name="EPVT_25">#REF!</definedName>
    <definedName name="EPVT_26">#REF!</definedName>
    <definedName name="EPVT_27">#REF!</definedName>
    <definedName name="EPVT_28">#REF!</definedName>
    <definedName name="EPVT_29">#REF!</definedName>
    <definedName name="EPVT_30">#REF!</definedName>
    <definedName name="EPVT_31">#REF!</definedName>
    <definedName name="EPVT_32">#REF!</definedName>
    <definedName name="EPVT_33">#REF!</definedName>
    <definedName name="EPVT_34">#REF!</definedName>
    <definedName name="EPVT_35">#REF!</definedName>
    <definedName name="EPVT_36">#REF!</definedName>
    <definedName name="EPVT_38">#REF!</definedName>
    <definedName name="EQPTO">#REF!</definedName>
    <definedName name="EQPTO_15">#REF!</definedName>
    <definedName name="EQPTO_16">#REF!</definedName>
    <definedName name="EQPTO_17">#REF!</definedName>
    <definedName name="EQPTO_18">#REF!</definedName>
    <definedName name="EQPTO_19">#REF!</definedName>
    <definedName name="EQPTO_20">#REF!</definedName>
    <definedName name="EQPTO_21">#REF!</definedName>
    <definedName name="EQPTO_22">#REF!</definedName>
    <definedName name="EQPTO_23">#REF!</definedName>
    <definedName name="EQPTO_24">#REF!</definedName>
    <definedName name="EQPTO_25">#REF!</definedName>
    <definedName name="EQPTO_26">#REF!</definedName>
    <definedName name="EQPTO_27">#REF!</definedName>
    <definedName name="EQPTO_28">#REF!</definedName>
    <definedName name="EQPTO_29">#REF!</definedName>
    <definedName name="EQPTO_30">#REF!</definedName>
    <definedName name="EQPTO_31">#REF!</definedName>
    <definedName name="EQPTO_32">#REF!</definedName>
    <definedName name="EQPTO_33">#REF!</definedName>
    <definedName name="EQPTO_34">#REF!</definedName>
    <definedName name="EQPTO_35">#REF!</definedName>
    <definedName name="EQPTO_36">#REF!</definedName>
    <definedName name="EQPTO_38">#REF!</definedName>
    <definedName name="ESC1CAT">[10]Serviços!$G$21</definedName>
    <definedName name="ESCAVJAZIDA">[20]AUXILIARES!$H$617</definedName>
    <definedName name="ESCAVMAT1CAT">'[20]SERVIÇOS AUX'!$H$537</definedName>
    <definedName name="ESCAVMECVAL1CAT">'[20]SERVIÇOS AUX'!$H$617</definedName>
    <definedName name="est">#REF!</definedName>
    <definedName name="est_15">#REF!</definedName>
    <definedName name="est_16">#REF!</definedName>
    <definedName name="est_17">#REF!</definedName>
    <definedName name="est_18">#REF!</definedName>
    <definedName name="est_19">#REF!</definedName>
    <definedName name="est_20">#REF!</definedName>
    <definedName name="est_21">#REF!</definedName>
    <definedName name="est_22">#REF!</definedName>
    <definedName name="est_23">#REF!</definedName>
    <definedName name="est_24">#REF!</definedName>
    <definedName name="est_25">#REF!</definedName>
    <definedName name="est_26">#REF!</definedName>
    <definedName name="est_27">#REF!</definedName>
    <definedName name="est_28">#REF!</definedName>
    <definedName name="est_29">#REF!</definedName>
    <definedName name="est_30">#REF!</definedName>
    <definedName name="est_31">#REF!</definedName>
    <definedName name="est_32">#REF!</definedName>
    <definedName name="est_33">#REF!</definedName>
    <definedName name="est_34">#REF!</definedName>
    <definedName name="est_35">#REF!</definedName>
    <definedName name="est_36">#REF!</definedName>
    <definedName name="est_38">#REF!</definedName>
    <definedName name="ESTA1">#REF!</definedName>
    <definedName name="Eu">#REF!</definedName>
    <definedName name="Excel_BuiltIn__FilterDatabase_14">#REF!</definedName>
    <definedName name="Excel_BuiltIn_Print_Area">#REF!</definedName>
    <definedName name="Excel_BuiltIn_Print_Area_1">"$#REF!.$A$1:$DC$26"</definedName>
    <definedName name="Excel_BuiltIn_Print_Area_13">'[30]Percentuais Gerais'!#REF!</definedName>
    <definedName name="Excel_BuiltIn_Print_Area_16_1">#REF!</definedName>
    <definedName name="Excel_BuiltIn_Print_Area_2">"$#REF!.$A$1:$AO$54"</definedName>
    <definedName name="Excel_BuiltIn_Print_Titles_13">'[30]Percentuais Gerais'!#REF!</definedName>
    <definedName name="Exist">#REF!</definedName>
    <definedName name="EXPJAZIDA">[20]AUXILIARES!$H$537</definedName>
    <definedName name="EXT">'[7]DADOS GERAIS'!$C$10</definedName>
    <definedName name="EXTE">[11]INVENTÁRIO!$B$27</definedName>
    <definedName name="extenção">#REF!</definedName>
    <definedName name="F" localSheetId="6" hidden="1">#REF!</definedName>
    <definedName name="f">#REF!</definedName>
    <definedName name="FE">#REF!</definedName>
    <definedName name="ferro">#REF!</definedName>
    <definedName name="fhdfhsfd">[1]SID_NI_5!#REF!</definedName>
    <definedName name="FINAL">#REF!</definedName>
    <definedName name="FINAL_15">#REF!</definedName>
    <definedName name="FINAL_16">#REF!</definedName>
    <definedName name="FINAL_17">#REF!</definedName>
    <definedName name="FINAL_18">#REF!</definedName>
    <definedName name="FINAL_19">#REF!</definedName>
    <definedName name="FINAL_20">#REF!</definedName>
    <definedName name="FINAL_21">#REF!</definedName>
    <definedName name="FINAL_22">#REF!</definedName>
    <definedName name="FINAL_23">#REF!</definedName>
    <definedName name="FINAL_24">#REF!</definedName>
    <definedName name="FINAL_25">#REF!</definedName>
    <definedName name="FINAL_26">#REF!</definedName>
    <definedName name="FINAL_27">#REF!</definedName>
    <definedName name="FINAL_28">#REF!</definedName>
    <definedName name="FINAL_29">#REF!</definedName>
    <definedName name="FINAL_30">#REF!</definedName>
    <definedName name="FINAL_31">#REF!</definedName>
    <definedName name="FINAL_32">#REF!</definedName>
    <definedName name="FINAL_33">#REF!</definedName>
    <definedName name="FINAL_34">#REF!</definedName>
    <definedName name="FINAL_35">#REF!</definedName>
    <definedName name="FINAL_36">#REF!</definedName>
    <definedName name="FINAL_38">#REF!</definedName>
    <definedName name="FORMA">[10]Serviços!$G$19</definedName>
    <definedName name="FRESA">[20]Serviços!$G$24</definedName>
    <definedName name="FRESADESC">'[20]CONSERVA ROTINEIRA'!$H$777</definedName>
    <definedName name="FRESAGEM">[10]Serviços!$G$31</definedName>
    <definedName name="FSSG">#REF!</definedName>
    <definedName name="G">#REF!</definedName>
    <definedName name="gg">#REF!</definedName>
    <definedName name="gg_36">#REF!</definedName>
    <definedName name="GGFF">#REF!</definedName>
    <definedName name="ghgh">#REF!</definedName>
    <definedName name="GI">'[10]Serv. Adm.'!$H$457</definedName>
    <definedName name="gipl_cod">#REF!</definedName>
    <definedName name="gipl_cod_36">#REF!</definedName>
    <definedName name="GLB2_15">#REF!</definedName>
    <definedName name="GLB2_16">#REF!</definedName>
    <definedName name="GLB2_17">#REF!</definedName>
    <definedName name="GLB2_18">#REF!</definedName>
    <definedName name="GLB2_19">#REF!</definedName>
    <definedName name="GLB2_20">#REF!</definedName>
    <definedName name="GLB2_21">#REF!</definedName>
    <definedName name="GLB2_22">#REF!</definedName>
    <definedName name="GLB2_23">#REF!</definedName>
    <definedName name="GLB2_24">#REF!</definedName>
    <definedName name="GLB2_25">#REF!</definedName>
    <definedName name="GLB2_26">#REF!</definedName>
    <definedName name="GLB2_27">#REF!</definedName>
    <definedName name="GLB2_28">#REF!</definedName>
    <definedName name="GLB2_29">#REF!</definedName>
    <definedName name="GLB2_30">#REF!</definedName>
    <definedName name="GLB2_31">#REF!</definedName>
    <definedName name="GLB2_32">#REF!</definedName>
    <definedName name="GLB2_33">#REF!</definedName>
    <definedName name="GLB2_34">#REF!</definedName>
    <definedName name="GLB2_35">#REF!</definedName>
    <definedName name="GLB2_36">#REF!</definedName>
    <definedName name="GLB2_38">#REF!</definedName>
    <definedName name="GP">#REF!</definedName>
    <definedName name="GRAMADA">[10]Serviços!$G$47</definedName>
    <definedName name="GRAMAREPLANTIO">[20]AUXILIARES!#REF!</definedName>
    <definedName name="grt">#REF!</definedName>
    <definedName name="grt_15">#REF!</definedName>
    <definedName name="grt_16">#REF!</definedName>
    <definedName name="grt_17">#REF!</definedName>
    <definedName name="grt_18">#REF!</definedName>
    <definedName name="grt_19">#REF!</definedName>
    <definedName name="grt_20">#REF!</definedName>
    <definedName name="grt_21">#REF!</definedName>
    <definedName name="grt_22">#REF!</definedName>
    <definedName name="grt_23">#REF!</definedName>
    <definedName name="grt_24">#REF!</definedName>
    <definedName name="grt_25">#REF!</definedName>
    <definedName name="grt_26">#REF!</definedName>
    <definedName name="grt_27">#REF!</definedName>
    <definedName name="grt_28">#REF!</definedName>
    <definedName name="grt_29">#REF!</definedName>
    <definedName name="grt_30">#REF!</definedName>
    <definedName name="grt_31">#REF!</definedName>
    <definedName name="grt_32">#REF!</definedName>
    <definedName name="grt_33">#REF!</definedName>
    <definedName name="grt_34">#REF!</definedName>
    <definedName name="grt_35">#REF!</definedName>
    <definedName name="grt_36">#REF!</definedName>
    <definedName name="grt_38">#REF!</definedName>
    <definedName name="HENC">[11]COMPSERVENC!$H$76</definedName>
    <definedName name="HH">#REF!</definedName>
    <definedName name="HJUM">#REF!</definedName>
    <definedName name="HMOTO">[11]COMPMOTSER!$H$38</definedName>
    <definedName name="HSERV">[11]COMPSERVENC!$H$38</definedName>
    <definedName name="I">[31]Poço!#REF!</definedName>
    <definedName name="i3_36">#REF!</definedName>
    <definedName name="IMP">#REF!</definedName>
    <definedName name="IMPR">[10]Serviços!#REF!</definedName>
    <definedName name="IMPRESSAO">#REF!</definedName>
    <definedName name="IMPRIMA">'[20]CONSERVA ROTINEIRA'!#REF!</definedName>
    <definedName name="IMPRIMAÇÃO">#REF!</definedName>
    <definedName name="inf">'[32]Orçamento Global'!$D$38</definedName>
    <definedName name="INSTALAÇÃO">[10]Instalação!$T$34</definedName>
    <definedName name="insumos">#REF!</definedName>
    <definedName name="insumos_15">#REF!</definedName>
    <definedName name="insumos_16">#REF!</definedName>
    <definedName name="insumos_17">#REF!</definedName>
    <definedName name="insumos_18">#REF!</definedName>
    <definedName name="insumos_19">#REF!</definedName>
    <definedName name="insumos_20">#REF!</definedName>
    <definedName name="insumos_21">#REF!</definedName>
    <definedName name="insumos_22">#REF!</definedName>
    <definedName name="insumos_23">#REF!</definedName>
    <definedName name="insumos_24">#REF!</definedName>
    <definedName name="insumos_25">#REF!</definedName>
    <definedName name="insumos_26">#REF!</definedName>
    <definedName name="insumos_27">#REF!</definedName>
    <definedName name="insumos_28">#REF!</definedName>
    <definedName name="insumos_29">#REF!</definedName>
    <definedName name="insumos_30">#REF!</definedName>
    <definedName name="insumos_31">#REF!</definedName>
    <definedName name="insumos_32">#REF!</definedName>
    <definedName name="insumos_33">#REF!</definedName>
    <definedName name="insumos_34">#REF!</definedName>
    <definedName name="insumos_35">#REF!</definedName>
    <definedName name="insumos_36">#REF!</definedName>
    <definedName name="insumos_38">#REF!</definedName>
    <definedName name="ITEM">#REF!</definedName>
    <definedName name="ITEM_15">#REF!</definedName>
    <definedName name="ITEM_16">#REF!</definedName>
    <definedName name="ITEM_17">#REF!</definedName>
    <definedName name="ITEM_18">#REF!</definedName>
    <definedName name="ITEM_19">#REF!</definedName>
    <definedName name="ITEM_20">#REF!</definedName>
    <definedName name="ITEM_21">#REF!</definedName>
    <definedName name="ITEM_22">#REF!</definedName>
    <definedName name="ITEM_23">#REF!</definedName>
    <definedName name="ITEM_24">#REF!</definedName>
    <definedName name="ITEM_25">#REF!</definedName>
    <definedName name="ITEM_26">#REF!</definedName>
    <definedName name="ITEM_27">#REF!</definedName>
    <definedName name="ITEM_28">#REF!</definedName>
    <definedName name="ITEM_29">#REF!</definedName>
    <definedName name="ITEM_30">#REF!</definedName>
    <definedName name="ITEM_31">#REF!</definedName>
    <definedName name="ITEM_32">#REF!</definedName>
    <definedName name="ITEM_33">#REF!</definedName>
    <definedName name="ITEM_34">#REF!</definedName>
    <definedName name="ITEM_35">#REF!</definedName>
    <definedName name="ITEM_36">#REF!</definedName>
    <definedName name="ITEM_38">#REF!</definedName>
    <definedName name="item1">[33]Plan1!$J$13</definedName>
    <definedName name="item1_15">[34]Plan1!$J$13</definedName>
    <definedName name="item1_16">[34]Plan1!$J$13</definedName>
    <definedName name="item1_17">[34]Plan1!$J$13</definedName>
    <definedName name="item1_18">[34]Plan1!$J$13</definedName>
    <definedName name="item1_19">[34]Plan1!$J$13</definedName>
    <definedName name="item1_20">[34]Plan1!$J$13</definedName>
    <definedName name="item1_21">[34]Plan1!$J$13</definedName>
    <definedName name="item1_22">[34]Plan1!$J$13</definedName>
    <definedName name="item1_23">[34]Plan1!$J$13</definedName>
    <definedName name="item1_24">[34]Plan1!$J$13</definedName>
    <definedName name="item1_25">[34]Plan1!$J$13</definedName>
    <definedName name="item1_26">[34]Plan1!$J$13</definedName>
    <definedName name="item1_27">[34]Plan1!$J$13</definedName>
    <definedName name="item1_28">[34]Plan1!$J$13</definedName>
    <definedName name="item1_29">[34]Plan1!$J$13</definedName>
    <definedName name="item1_30">[34]Plan1!$J$13</definedName>
    <definedName name="item1_31">[34]Plan1!$J$13</definedName>
    <definedName name="item1_32">[34]Plan1!$J$13</definedName>
    <definedName name="item1_33">[34]Plan1!$J$13</definedName>
    <definedName name="item1_34">[34]Plan1!$J$13</definedName>
    <definedName name="item1_35">[34]Plan1!$J$13</definedName>
    <definedName name="item1_36">[34]Plan1!$J$13</definedName>
    <definedName name="item1_38">[34]Plan1!$J$13</definedName>
    <definedName name="item10">[34]Plan1!#REF!</definedName>
    <definedName name="item10_15">[34]Plan1!#REF!</definedName>
    <definedName name="item10_16">[34]Plan1!#REF!</definedName>
    <definedName name="item10_17">[34]Plan1!#REF!</definedName>
    <definedName name="item10_18">[34]Plan1!#REF!</definedName>
    <definedName name="item10_19">[34]Plan1!#REF!</definedName>
    <definedName name="item10_20">[34]Plan1!#REF!</definedName>
    <definedName name="item10_21">[34]Plan1!#REF!</definedName>
    <definedName name="item10_22">[34]Plan1!#REF!</definedName>
    <definedName name="item10_23">[34]Plan1!#REF!</definedName>
    <definedName name="item10_24">[34]Plan1!#REF!</definedName>
    <definedName name="item10_25">[34]Plan1!#REF!</definedName>
    <definedName name="item10_26">[34]Plan1!#REF!</definedName>
    <definedName name="item10_27">[34]Plan1!#REF!</definedName>
    <definedName name="item10_28">[34]Plan1!#REF!</definedName>
    <definedName name="item10_29">[34]Plan1!#REF!</definedName>
    <definedName name="item10_30">[34]Plan1!#REF!</definedName>
    <definedName name="item10_31">[34]Plan1!#REF!</definedName>
    <definedName name="item10_32">[34]Plan1!#REF!</definedName>
    <definedName name="item10_33">[34]Plan1!#REF!</definedName>
    <definedName name="item10_34">[34]Plan1!#REF!</definedName>
    <definedName name="item10_35">[34]Plan1!#REF!</definedName>
    <definedName name="item10_36">[34]Plan1!#REF!</definedName>
    <definedName name="item10_38">[34]Plan1!#REF!</definedName>
    <definedName name="item11">[34]Plan1!#REF!</definedName>
    <definedName name="item11_15">[34]Plan1!#REF!</definedName>
    <definedName name="item11_16">[34]Plan1!#REF!</definedName>
    <definedName name="item11_17">[34]Plan1!#REF!</definedName>
    <definedName name="item11_18">[34]Plan1!#REF!</definedName>
    <definedName name="item11_19">[34]Plan1!#REF!</definedName>
    <definedName name="item11_20">[34]Plan1!#REF!</definedName>
    <definedName name="item11_21">[34]Plan1!#REF!</definedName>
    <definedName name="item11_22">[34]Plan1!#REF!</definedName>
    <definedName name="item11_23">[34]Plan1!#REF!</definedName>
    <definedName name="item11_24">[34]Plan1!#REF!</definedName>
    <definedName name="item11_25">[34]Plan1!#REF!</definedName>
    <definedName name="item11_26">[34]Plan1!#REF!</definedName>
    <definedName name="item11_27">[34]Plan1!#REF!</definedName>
    <definedName name="item11_28">[34]Plan1!#REF!</definedName>
    <definedName name="item11_29">[34]Plan1!#REF!</definedName>
    <definedName name="item11_30">[34]Plan1!#REF!</definedName>
    <definedName name="item11_31">[34]Plan1!#REF!</definedName>
    <definedName name="item11_32">[34]Plan1!#REF!</definedName>
    <definedName name="item11_33">[34]Plan1!#REF!</definedName>
    <definedName name="item11_34">[34]Plan1!#REF!</definedName>
    <definedName name="item11_35">[34]Plan1!#REF!</definedName>
    <definedName name="item11_36">[34]Plan1!#REF!</definedName>
    <definedName name="item11_38">[34]Plan1!#REF!</definedName>
    <definedName name="item12">[34]Plan1!$J$105</definedName>
    <definedName name="item12_15">[34]Plan1!$J$105</definedName>
    <definedName name="item12_16">[34]Plan1!$J$105</definedName>
    <definedName name="item12_17">[34]Plan1!$J$105</definedName>
    <definedName name="item12_18">[34]Plan1!$J$105</definedName>
    <definedName name="item12_19">[34]Plan1!$J$105</definedName>
    <definedName name="item12_20">[34]Plan1!$J$105</definedName>
    <definedName name="item12_21">[34]Plan1!$J$105</definedName>
    <definedName name="item12_22">[34]Plan1!$J$105</definedName>
    <definedName name="item12_23">[34]Plan1!$J$105</definedName>
    <definedName name="item12_24">[34]Plan1!$J$105</definedName>
    <definedName name="item12_25">[34]Plan1!$J$105</definedName>
    <definedName name="item12_26">[34]Plan1!$J$105</definedName>
    <definedName name="item12_27">[34]Plan1!$J$105</definedName>
    <definedName name="item12_28">[34]Plan1!$J$105</definedName>
    <definedName name="item12_29">[34]Plan1!$J$105</definedName>
    <definedName name="item12_30">[34]Plan1!$J$105</definedName>
    <definedName name="item12_31">[34]Plan1!$J$105</definedName>
    <definedName name="item12_32">[34]Plan1!$J$105</definedName>
    <definedName name="item12_33">[34]Plan1!$J$105</definedName>
    <definedName name="item12_34">[34]Plan1!$J$105</definedName>
    <definedName name="item12_35">[34]Plan1!$J$105</definedName>
    <definedName name="item12_36">[34]Plan1!$J$105</definedName>
    <definedName name="item12_38">[34]Plan1!$J$105</definedName>
    <definedName name="item13">[34]Plan1!#REF!</definedName>
    <definedName name="item13_15">[34]Plan1!#REF!</definedName>
    <definedName name="item13_16">[34]Plan1!#REF!</definedName>
    <definedName name="item13_17">[34]Plan1!#REF!</definedName>
    <definedName name="item13_18">[34]Plan1!#REF!</definedName>
    <definedName name="item13_19">[34]Plan1!#REF!</definedName>
    <definedName name="item13_20">[34]Plan1!#REF!</definedName>
    <definedName name="item13_21">[34]Plan1!#REF!</definedName>
    <definedName name="item13_22">[34]Plan1!#REF!</definedName>
    <definedName name="item13_23">[34]Plan1!#REF!</definedName>
    <definedName name="item13_24">[34]Plan1!#REF!</definedName>
    <definedName name="item13_25">[34]Plan1!#REF!</definedName>
    <definedName name="item13_26">[34]Plan1!#REF!</definedName>
    <definedName name="item13_27">[34]Plan1!#REF!</definedName>
    <definedName name="item13_28">[34]Plan1!#REF!</definedName>
    <definedName name="item13_29">[34]Plan1!#REF!</definedName>
    <definedName name="item13_30">[34]Plan1!#REF!</definedName>
    <definedName name="item13_31">[34]Plan1!#REF!</definedName>
    <definedName name="item13_32">[34]Plan1!#REF!</definedName>
    <definedName name="item13_33">[34]Plan1!#REF!</definedName>
    <definedName name="item13_34">[34]Plan1!#REF!</definedName>
    <definedName name="item13_35">[34]Plan1!#REF!</definedName>
    <definedName name="item13_36">[34]Plan1!#REF!</definedName>
    <definedName name="item13_38">[34]Plan1!#REF!</definedName>
    <definedName name="item14">[34]Plan1!$J$130</definedName>
    <definedName name="item14_15">[34]Plan1!$J$130</definedName>
    <definedName name="item14_16">[34]Plan1!$J$130</definedName>
    <definedName name="item14_17">[34]Plan1!$J$130</definedName>
    <definedName name="item14_18">[34]Plan1!$J$130</definedName>
    <definedName name="item14_19">[34]Plan1!$J$130</definedName>
    <definedName name="item14_20">[34]Plan1!$J$130</definedName>
    <definedName name="item14_21">[34]Plan1!$J$130</definedName>
    <definedName name="item14_22">[34]Plan1!$J$130</definedName>
    <definedName name="item14_23">[34]Plan1!$J$130</definedName>
    <definedName name="item14_24">[34]Plan1!$J$130</definedName>
    <definedName name="item14_25">[34]Plan1!$J$130</definedName>
    <definedName name="item14_26">[34]Plan1!$J$130</definedName>
    <definedName name="item14_27">[34]Plan1!$J$130</definedName>
    <definedName name="item14_28">[34]Plan1!$J$130</definedName>
    <definedName name="item14_29">[34]Plan1!$J$130</definedName>
    <definedName name="item14_30">[34]Plan1!$J$130</definedName>
    <definedName name="item14_31">[34]Plan1!$J$130</definedName>
    <definedName name="item14_32">[34]Plan1!$J$130</definedName>
    <definedName name="item14_33">[34]Plan1!$J$130</definedName>
    <definedName name="item14_34">[34]Plan1!$J$130</definedName>
    <definedName name="item14_35">[34]Plan1!$J$130</definedName>
    <definedName name="item14_36">[34]Plan1!$J$130</definedName>
    <definedName name="item14_38">[34]Plan1!$J$130</definedName>
    <definedName name="item15">[34]Plan1!$J$137</definedName>
    <definedName name="item15_15">[34]Plan1!$J$137</definedName>
    <definedName name="item15_16">[34]Plan1!$J$137</definedName>
    <definedName name="item15_17">[34]Plan1!$J$137</definedName>
    <definedName name="item15_18">[34]Plan1!$J$137</definedName>
    <definedName name="item15_19">[34]Plan1!$J$137</definedName>
    <definedName name="item15_20">[34]Plan1!$J$137</definedName>
    <definedName name="item15_21">[34]Plan1!$J$137</definedName>
    <definedName name="item15_22">[34]Plan1!$J$137</definedName>
    <definedName name="item15_23">[34]Plan1!$J$137</definedName>
    <definedName name="item15_24">[34]Plan1!$J$137</definedName>
    <definedName name="item15_25">[34]Plan1!$J$137</definedName>
    <definedName name="item15_26">[34]Plan1!$J$137</definedName>
    <definedName name="item15_27">[34]Plan1!$J$137</definedName>
    <definedName name="item15_28">[34]Plan1!$J$137</definedName>
    <definedName name="item15_29">[34]Plan1!$J$137</definedName>
    <definedName name="item15_30">[34]Plan1!$J$137</definedName>
    <definedName name="item15_31">[34]Plan1!$J$137</definedName>
    <definedName name="item15_32">[34]Plan1!$J$137</definedName>
    <definedName name="item15_33">[34]Plan1!$J$137</definedName>
    <definedName name="item15_34">[34]Plan1!$J$137</definedName>
    <definedName name="item15_35">[34]Plan1!$J$137</definedName>
    <definedName name="item15_36">[34]Plan1!$J$137</definedName>
    <definedName name="item15_38">[34]Plan1!$J$137</definedName>
    <definedName name="item16">[34]Plan1!$J$141</definedName>
    <definedName name="item16_15">[34]Plan1!$J$141</definedName>
    <definedName name="item16_16">[34]Plan1!$J$141</definedName>
    <definedName name="item16_17">[34]Plan1!$J$141</definedName>
    <definedName name="item16_18">[34]Plan1!$J$141</definedName>
    <definedName name="item16_19">[34]Plan1!$J$141</definedName>
    <definedName name="item16_20">[34]Plan1!$J$141</definedName>
    <definedName name="item16_21">[34]Plan1!$J$141</definedName>
    <definedName name="item16_22">[34]Plan1!$J$141</definedName>
    <definedName name="item16_23">[34]Plan1!$J$141</definedName>
    <definedName name="item16_24">[34]Plan1!$J$141</definedName>
    <definedName name="item16_25">[34]Plan1!$J$141</definedName>
    <definedName name="item16_26">[34]Plan1!$J$141</definedName>
    <definedName name="item16_27">[34]Plan1!$J$141</definedName>
    <definedName name="item16_28">[34]Plan1!$J$141</definedName>
    <definedName name="item16_29">[34]Plan1!$J$141</definedName>
    <definedName name="item16_30">[34]Plan1!$J$141</definedName>
    <definedName name="item16_31">[34]Plan1!$J$141</definedName>
    <definedName name="item16_32">[34]Plan1!$J$141</definedName>
    <definedName name="item16_33">[34]Plan1!$J$141</definedName>
    <definedName name="item16_34">[34]Plan1!$J$141</definedName>
    <definedName name="item16_35">[34]Plan1!$J$141</definedName>
    <definedName name="item16_36">[34]Plan1!$J$141</definedName>
    <definedName name="item16_38">[34]Plan1!$J$141</definedName>
    <definedName name="item17">[34]Plan1!$J$146</definedName>
    <definedName name="item17_15">[34]Plan1!$J$146</definedName>
    <definedName name="item17_16">[34]Plan1!$J$146</definedName>
    <definedName name="item17_17">[34]Plan1!$J$146</definedName>
    <definedName name="item17_18">[34]Plan1!$J$146</definedName>
    <definedName name="item17_19">[34]Plan1!$J$146</definedName>
    <definedName name="item17_20">[34]Plan1!$J$146</definedName>
    <definedName name="item17_21">[34]Plan1!$J$146</definedName>
    <definedName name="item17_22">[34]Plan1!$J$146</definedName>
    <definedName name="item17_23">[34]Plan1!$J$146</definedName>
    <definedName name="item17_24">[34]Plan1!$J$146</definedName>
    <definedName name="item17_25">[34]Plan1!$J$146</definedName>
    <definedName name="item17_26">[34]Plan1!$J$146</definedName>
    <definedName name="item17_27">[34]Plan1!$J$146</definedName>
    <definedName name="item17_28">[34]Plan1!$J$146</definedName>
    <definedName name="item17_29">[34]Plan1!$J$146</definedName>
    <definedName name="item17_30">[34]Plan1!$J$146</definedName>
    <definedName name="item17_31">[34]Plan1!$J$146</definedName>
    <definedName name="item17_32">[34]Plan1!$J$146</definedName>
    <definedName name="item17_33">[34]Plan1!$J$146</definedName>
    <definedName name="item17_34">[34]Plan1!$J$146</definedName>
    <definedName name="item17_35">[34]Plan1!$J$146</definedName>
    <definedName name="item17_36">[34]Plan1!$J$146</definedName>
    <definedName name="item17_38">[34]Plan1!$J$146</definedName>
    <definedName name="item2">[34]Plan1!#REF!</definedName>
    <definedName name="item2_15">[34]Plan1!#REF!</definedName>
    <definedName name="item2_16">[34]Plan1!#REF!</definedName>
    <definedName name="item2_17">[34]Plan1!#REF!</definedName>
    <definedName name="item2_18">[34]Plan1!#REF!</definedName>
    <definedName name="item2_19">[34]Plan1!#REF!</definedName>
    <definedName name="item2_20">[34]Plan1!#REF!</definedName>
    <definedName name="item2_21">[34]Plan1!#REF!</definedName>
    <definedName name="item2_22">[34]Plan1!#REF!</definedName>
    <definedName name="item2_23">[34]Plan1!#REF!</definedName>
    <definedName name="item2_24">[34]Plan1!#REF!</definedName>
    <definedName name="item2_25">[34]Plan1!#REF!</definedName>
    <definedName name="item2_26">[34]Plan1!#REF!</definedName>
    <definedName name="item2_27">[34]Plan1!#REF!</definedName>
    <definedName name="item2_28">[34]Plan1!#REF!</definedName>
    <definedName name="item2_29">[34]Plan1!#REF!</definedName>
    <definedName name="item2_30">[34]Plan1!#REF!</definedName>
    <definedName name="item2_31">[34]Plan1!#REF!</definedName>
    <definedName name="item2_32">[34]Plan1!#REF!</definedName>
    <definedName name="item2_33">[34]Plan1!#REF!</definedName>
    <definedName name="item2_34">[34]Plan1!#REF!</definedName>
    <definedName name="item2_35">[34]Plan1!#REF!</definedName>
    <definedName name="item2_36">[34]Plan1!#REF!</definedName>
    <definedName name="item2_38">[34]Plan1!#REF!</definedName>
    <definedName name="item3">[33]Plan1!$J$30</definedName>
    <definedName name="item3_15">[34]Plan1!$J$30</definedName>
    <definedName name="item3_16">[34]Plan1!$J$30</definedName>
    <definedName name="item3_17">[34]Plan1!$J$30</definedName>
    <definedName name="item3_18">[34]Plan1!$J$30</definedName>
    <definedName name="item3_19">[34]Plan1!$J$30</definedName>
    <definedName name="item3_20">[34]Plan1!$J$30</definedName>
    <definedName name="item3_21">[34]Plan1!$J$30</definedName>
    <definedName name="item3_22">[34]Plan1!$J$30</definedName>
    <definedName name="item3_23">[34]Plan1!$J$30</definedName>
    <definedName name="item3_24">[34]Plan1!$J$30</definedName>
    <definedName name="item3_25">[34]Plan1!$J$30</definedName>
    <definedName name="item3_26">[34]Plan1!$J$30</definedName>
    <definedName name="item3_27">[34]Plan1!$J$30</definedName>
    <definedName name="item3_28">[34]Plan1!$J$30</definedName>
    <definedName name="item3_29">[34]Plan1!$J$30</definedName>
    <definedName name="item3_30">[34]Plan1!$J$30</definedName>
    <definedName name="item3_31">[34]Plan1!$J$30</definedName>
    <definedName name="item3_32">[34]Plan1!$J$30</definedName>
    <definedName name="item3_33">[34]Plan1!$J$30</definedName>
    <definedName name="item3_34">[34]Plan1!$J$30</definedName>
    <definedName name="item3_35">[34]Plan1!$J$30</definedName>
    <definedName name="item3_36">[34]Plan1!$J$30</definedName>
    <definedName name="item3_38">[34]Plan1!$J$30</definedName>
    <definedName name="item4">[33]Plan1!$J$39</definedName>
    <definedName name="item4_15">[34]Plan1!$J$39</definedName>
    <definedName name="item4_16">[34]Plan1!$J$39</definedName>
    <definedName name="item4_17">[34]Plan1!$J$39</definedName>
    <definedName name="item4_18">[34]Plan1!$J$39</definedName>
    <definedName name="item4_19">[34]Plan1!$J$39</definedName>
    <definedName name="item4_20">[34]Plan1!$J$39</definedName>
    <definedName name="item4_21">[34]Plan1!$J$39</definedName>
    <definedName name="item4_22">[34]Plan1!$J$39</definedName>
    <definedName name="item4_23">[34]Plan1!$J$39</definedName>
    <definedName name="item4_24">[34]Plan1!$J$39</definedName>
    <definedName name="item4_25">[34]Plan1!$J$39</definedName>
    <definedName name="item4_26">[34]Plan1!$J$39</definedName>
    <definedName name="item4_27">[34]Plan1!$J$39</definedName>
    <definedName name="item4_28">[34]Plan1!$J$39</definedName>
    <definedName name="item4_29">[34]Plan1!$J$39</definedName>
    <definedName name="item4_30">[34]Plan1!$J$39</definedName>
    <definedName name="item4_31">[34]Plan1!$J$39</definedName>
    <definedName name="item4_32">[34]Plan1!$J$39</definedName>
    <definedName name="item4_33">[34]Plan1!$J$39</definedName>
    <definedName name="item4_34">[34]Plan1!$J$39</definedName>
    <definedName name="item4_35">[34]Plan1!$J$39</definedName>
    <definedName name="item4_36">[34]Plan1!$J$39</definedName>
    <definedName name="item4_38">[34]Plan1!$J$39</definedName>
    <definedName name="item5">[34]Plan1!#REF!</definedName>
    <definedName name="item5_15">[34]Plan1!#REF!</definedName>
    <definedName name="item5_16">[34]Plan1!#REF!</definedName>
    <definedName name="item5_17">[34]Plan1!#REF!</definedName>
    <definedName name="item5_18">[34]Plan1!#REF!</definedName>
    <definedName name="item5_19">[34]Plan1!#REF!</definedName>
    <definedName name="item5_20">[34]Plan1!#REF!</definedName>
    <definedName name="item5_21">[34]Plan1!#REF!</definedName>
    <definedName name="item5_22">[34]Plan1!#REF!</definedName>
    <definedName name="item5_23">[34]Plan1!#REF!</definedName>
    <definedName name="item5_24">[34]Plan1!#REF!</definedName>
    <definedName name="item5_25">[34]Plan1!#REF!</definedName>
    <definedName name="item5_26">[34]Plan1!#REF!</definedName>
    <definedName name="item5_27">[34]Plan1!#REF!</definedName>
    <definedName name="item5_28">[34]Plan1!#REF!</definedName>
    <definedName name="item5_29">[34]Plan1!#REF!</definedName>
    <definedName name="item5_30">[34]Plan1!#REF!</definedName>
    <definedName name="item5_31">[34]Plan1!#REF!</definedName>
    <definedName name="item5_32">[34]Plan1!#REF!</definedName>
    <definedName name="item5_33">[34]Plan1!#REF!</definedName>
    <definedName name="item5_34">[34]Plan1!#REF!</definedName>
    <definedName name="item5_35">[34]Plan1!#REF!</definedName>
    <definedName name="item5_36">[34]Plan1!#REF!</definedName>
    <definedName name="item5_38">[34]Plan1!#REF!</definedName>
    <definedName name="item6">[34]Plan1!#REF!</definedName>
    <definedName name="item6_15">[34]Plan1!#REF!</definedName>
    <definedName name="item6_16">[34]Plan1!#REF!</definedName>
    <definedName name="item6_17">[34]Plan1!#REF!</definedName>
    <definedName name="item6_18">[34]Plan1!#REF!</definedName>
    <definedName name="item6_19">[34]Plan1!#REF!</definedName>
    <definedName name="item6_20">[34]Plan1!#REF!</definedName>
    <definedName name="item6_21">[34]Plan1!#REF!</definedName>
    <definedName name="item6_22">[34]Plan1!#REF!</definedName>
    <definedName name="item6_23">[34]Plan1!#REF!</definedName>
    <definedName name="item6_24">[34]Plan1!#REF!</definedName>
    <definedName name="item6_25">[34]Plan1!#REF!</definedName>
    <definedName name="item6_26">[34]Plan1!#REF!</definedName>
    <definedName name="item6_27">[34]Plan1!#REF!</definedName>
    <definedName name="item6_28">[34]Plan1!#REF!</definedName>
    <definedName name="item6_29">[34]Plan1!#REF!</definedName>
    <definedName name="item6_30">[34]Plan1!#REF!</definedName>
    <definedName name="item6_31">[34]Plan1!#REF!</definedName>
    <definedName name="item6_32">[34]Plan1!#REF!</definedName>
    <definedName name="item6_33">[34]Plan1!#REF!</definedName>
    <definedName name="item6_34">[34]Plan1!#REF!</definedName>
    <definedName name="item6_35">[34]Plan1!#REF!</definedName>
    <definedName name="item6_36">[34]Plan1!#REF!</definedName>
    <definedName name="item6_38">[34]Plan1!#REF!</definedName>
    <definedName name="item7">[34]Plan1!$J$53</definedName>
    <definedName name="item7_15">[34]Plan1!$J$53</definedName>
    <definedName name="item7_16">[34]Plan1!$J$53</definedName>
    <definedName name="item7_17">[34]Plan1!$J$53</definedName>
    <definedName name="item7_18">[34]Plan1!$J$53</definedName>
    <definedName name="item7_19">[34]Plan1!$J$53</definedName>
    <definedName name="item7_20">[34]Plan1!$J$53</definedName>
    <definedName name="item7_21">[34]Plan1!$J$53</definedName>
    <definedName name="item7_22">[34]Plan1!$J$53</definedName>
    <definedName name="item7_23">[34]Plan1!$J$53</definedName>
    <definedName name="item7_24">[34]Plan1!$J$53</definedName>
    <definedName name="item7_25">[34]Plan1!$J$53</definedName>
    <definedName name="item7_26">[34]Plan1!$J$53</definedName>
    <definedName name="item7_27">[34]Plan1!$J$53</definedName>
    <definedName name="item7_28">[34]Plan1!$J$53</definedName>
    <definedName name="item7_29">[34]Plan1!$J$53</definedName>
    <definedName name="item7_30">[34]Plan1!$J$53</definedName>
    <definedName name="item7_31">[34]Plan1!$J$53</definedName>
    <definedName name="item7_32">[34]Plan1!$J$53</definedName>
    <definedName name="item7_33">[34]Plan1!$J$53</definedName>
    <definedName name="item7_34">[34]Plan1!$J$53</definedName>
    <definedName name="item7_35">[34]Plan1!$J$53</definedName>
    <definedName name="item7_36">[34]Plan1!$J$53</definedName>
    <definedName name="item7_38">[34]Plan1!$J$53</definedName>
    <definedName name="item8">[34]Plan1!$J$81</definedName>
    <definedName name="item8_15">[34]Plan1!$J$81</definedName>
    <definedName name="item8_16">[34]Plan1!$J$81</definedName>
    <definedName name="item8_17">[34]Plan1!$J$81</definedName>
    <definedName name="item8_18">[34]Plan1!$J$81</definedName>
    <definedName name="item8_19">[34]Plan1!$J$81</definedName>
    <definedName name="item8_20">[34]Plan1!$J$81</definedName>
    <definedName name="item8_21">[34]Plan1!$J$81</definedName>
    <definedName name="item8_22">[34]Plan1!$J$81</definedName>
    <definedName name="item8_23">[34]Plan1!$J$81</definedName>
    <definedName name="item8_24">[34]Plan1!$J$81</definedName>
    <definedName name="item8_25">[34]Plan1!$J$81</definedName>
    <definedName name="item8_26">[34]Plan1!$J$81</definedName>
    <definedName name="item8_27">[34]Plan1!$J$81</definedName>
    <definedName name="item8_28">[34]Plan1!$J$81</definedName>
    <definedName name="item8_29">[34]Plan1!$J$81</definedName>
    <definedName name="item8_30">[34]Plan1!$J$81</definedName>
    <definedName name="item8_31">[34]Plan1!$J$81</definedName>
    <definedName name="item8_32">[34]Plan1!$J$81</definedName>
    <definedName name="item8_33">[34]Plan1!$J$81</definedName>
    <definedName name="item8_34">[34]Plan1!$J$81</definedName>
    <definedName name="item8_35">[34]Plan1!$J$81</definedName>
    <definedName name="item8_36">[34]Plan1!$J$81</definedName>
    <definedName name="item8_38">[34]Plan1!$J$81</definedName>
    <definedName name="item9">[34]Plan1!#REF!</definedName>
    <definedName name="item9_15">[34]Plan1!#REF!</definedName>
    <definedName name="item9_16">[34]Plan1!#REF!</definedName>
    <definedName name="item9_17">[34]Plan1!#REF!</definedName>
    <definedName name="item9_18">[34]Plan1!#REF!</definedName>
    <definedName name="item9_19">[34]Plan1!#REF!</definedName>
    <definedName name="item9_20">[34]Plan1!#REF!</definedName>
    <definedName name="item9_21">[34]Plan1!#REF!</definedName>
    <definedName name="item9_22">[34]Plan1!#REF!</definedName>
    <definedName name="item9_23">[34]Plan1!#REF!</definedName>
    <definedName name="item9_24">[34]Plan1!#REF!</definedName>
    <definedName name="item9_25">[34]Plan1!#REF!</definedName>
    <definedName name="item9_26">[34]Plan1!#REF!</definedName>
    <definedName name="item9_27">[34]Plan1!#REF!</definedName>
    <definedName name="item9_28">[34]Plan1!#REF!</definedName>
    <definedName name="item9_29">[34]Plan1!#REF!</definedName>
    <definedName name="item9_30">[34]Plan1!#REF!</definedName>
    <definedName name="item9_31">[34]Plan1!#REF!</definedName>
    <definedName name="item9_32">[34]Plan1!#REF!</definedName>
    <definedName name="item9_33">[34]Plan1!#REF!</definedName>
    <definedName name="item9_34">[34]Plan1!#REF!</definedName>
    <definedName name="item9_35">[34]Plan1!#REF!</definedName>
    <definedName name="item9_36">[34]Plan1!#REF!</definedName>
    <definedName name="item9_38">[34]Plan1!#REF!</definedName>
    <definedName name="jnxcfhnxc">#REF!</definedName>
    <definedName name="JOGADA">[10]Serviços!$G$23</definedName>
    <definedName name="JR_PAGE_ANCHOR_0_1" localSheetId="4">'CURVA ABC'!#REF!</definedName>
    <definedName name="JR_PAGE_ANCHOR_0_1">'PLANILHA ORCAMENTARIA'!#REF!</definedName>
    <definedName name="JR_PAGE_ANCHOR_1_1">#REF!</definedName>
    <definedName name="JR_PAGE_ANCHOR_10_1">#REF!</definedName>
    <definedName name="JR_PAGE_ANCHOR_11_1">#REF!</definedName>
    <definedName name="JR_PAGE_ANCHOR_12_1">#REF!</definedName>
    <definedName name="JR_PAGE_ANCHOR_13_1">#REF!</definedName>
    <definedName name="JR_PAGE_ANCHOR_14_1">#REF!</definedName>
    <definedName name="JR_PAGE_ANCHOR_15_1">#REF!</definedName>
    <definedName name="JR_PAGE_ANCHOR_16_1">CRONOGRAMA!#REF!</definedName>
    <definedName name="JR_PAGE_ANCHOR_17_1">#REF!</definedName>
    <definedName name="JR_PAGE_ANCHOR_18_1">#REF!</definedName>
    <definedName name="JR_PAGE_ANCHOR_19_1">#REF!</definedName>
    <definedName name="JR_PAGE_ANCHOR_2_1">#REF!</definedName>
    <definedName name="JR_PAGE_ANCHOR_3_1">'MEMORIA DE CALCULO'!#REF!</definedName>
    <definedName name="JR_PAGE_ANCHOR_4_1">COMPOSICOES!#REF!</definedName>
    <definedName name="JR_PAGE_ANCHOR_5_1">'COMPOSICOES PROPRIAS'!#REF!</definedName>
    <definedName name="JR_PAGE_ANCHOR_6_1">'COMPOSICOES AUXILIARES'!#REF!</definedName>
    <definedName name="JR_PAGE_ANCHOR_7_1">#REF!</definedName>
    <definedName name="JR_PAGE_ANCHOR_8_1">#REF!</definedName>
    <definedName name="JR_PAGE_ANCHOR_9_1">#REF!</definedName>
    <definedName name="KGKG">#REF!</definedName>
    <definedName name="Kincc">#REF!</definedName>
    <definedName name="KKKK">#REF!</definedName>
    <definedName name="koae" localSheetId="6">#REF!</definedName>
    <definedName name="Koae">#REF!</definedName>
    <definedName name="Kp">#REF!</definedName>
    <definedName name="kpavi">#REF!</definedName>
    <definedName name="Kt">#REF!</definedName>
    <definedName name="kterra">#REF!</definedName>
    <definedName name="LB">[10]Serviços!$G$36</definedName>
    <definedName name="LBU">#REF!</definedName>
    <definedName name="LDA">#REF!</definedName>
    <definedName name="LEIS">#REF!</definedName>
    <definedName name="LEIS_36">#REF!</definedName>
    <definedName name="leis2">#REF!</definedName>
    <definedName name="LEIVAS">[10]Serviços!$G$25</definedName>
    <definedName name="LIM_INF">#REF!</definedName>
    <definedName name="LIM_SUP">#REF!</definedName>
    <definedName name="LIMPJAZIDA">[20]AUXILIARES!$H$457</definedName>
    <definedName name="lista">#REF!</definedName>
    <definedName name="lista.coluna">#REF!</definedName>
    <definedName name="lista.linha">#REF!</definedName>
    <definedName name="lista2">#REF!</definedName>
    <definedName name="lixa">#REF!</definedName>
    <definedName name="LIXO">[1]SID_NI_5!#REF!</definedName>
    <definedName name="LOC">#REF!</definedName>
    <definedName name="LOCAL">[7]TLCB5!#REF!</definedName>
    <definedName name="LP">[10]Serviços!$G$20</definedName>
    <definedName name="LPS">[10]Serviços!$G$38</definedName>
    <definedName name="LPTE">#REF!</definedName>
    <definedName name="LSMF">#REF!</definedName>
    <definedName name="LVC">#REF!</definedName>
    <definedName name="LVD">'[20]CONSERVA ROTINEIRA'!$H$1017</definedName>
    <definedName name="MACAP50">[10]Comparativo!$G$26</definedName>
    <definedName name="MACM30">[10]Comparativo!$G$27</definedName>
    <definedName name="MACROS">#REF!</definedName>
    <definedName name="MAEMULFLEX">[10]Comparativo!$G$32</definedName>
    <definedName name="MAO010201_36">#REF!</definedName>
    <definedName name="MAO010202_36">#REF!</definedName>
    <definedName name="MAO010205_36">#REF!</definedName>
    <definedName name="MAO010206_36">#REF!</definedName>
    <definedName name="MAO010210_36">#REF!</definedName>
    <definedName name="MAO010401_36">#REF!</definedName>
    <definedName name="MAO010402_36">#REF!</definedName>
    <definedName name="MAO010407_36">#REF!</definedName>
    <definedName name="MAO010413_36">#REF!</definedName>
    <definedName name="MAO010501_36">#REF!</definedName>
    <definedName name="MAO010503_36">#REF!</definedName>
    <definedName name="MAO010505_36">#REF!</definedName>
    <definedName name="MAO010509_36">#REF!</definedName>
    <definedName name="MAO010512_36">#REF!</definedName>
    <definedName name="MAO010518_36">#REF!</definedName>
    <definedName name="MAO010519_36">#REF!</definedName>
    <definedName name="MAO010521_36">#REF!</definedName>
    <definedName name="MAO010523_36">#REF!</definedName>
    <definedName name="MAO010532_36">#REF!</definedName>
    <definedName name="MAO010533_36">#REF!</definedName>
    <definedName name="MAO010536_36">#REF!</definedName>
    <definedName name="MAO010701_36">#REF!</definedName>
    <definedName name="MAO010703_36">#REF!</definedName>
    <definedName name="MAO010705_36">#REF!</definedName>
    <definedName name="MAO010708_36">#REF!</definedName>
    <definedName name="MAO010710_36">#REF!</definedName>
    <definedName name="MAO010712_36">#REF!</definedName>
    <definedName name="MAO010717_36">#REF!</definedName>
    <definedName name="MAO020201_36">#REF!</definedName>
    <definedName name="MAO020205_36">#REF!</definedName>
    <definedName name="MAO020211_36">#REF!</definedName>
    <definedName name="MAO020217_36">#REF!</definedName>
    <definedName name="MAO030102_36">#REF!</definedName>
    <definedName name="MAO030201_36">#REF!</definedName>
    <definedName name="MAO030303_36">#REF!</definedName>
    <definedName name="MAO030317_36">#REF!</definedName>
    <definedName name="MAO040101_36">#REF!</definedName>
    <definedName name="MAO040202_36">#REF!</definedName>
    <definedName name="MAO050103_36">#REF!</definedName>
    <definedName name="MAO050207_36">#REF!</definedName>
    <definedName name="MAO060101_36">#REF!</definedName>
    <definedName name="MAO080310_36">#REF!</definedName>
    <definedName name="MAO090101_36">#REF!</definedName>
    <definedName name="MAO110101_36">#REF!</definedName>
    <definedName name="MAO110104_36">#REF!</definedName>
    <definedName name="MAO110107_36">#REF!</definedName>
    <definedName name="MAO120101_36">#REF!</definedName>
    <definedName name="MAO120105_36">#REF!</definedName>
    <definedName name="MAO120106_36">#REF!</definedName>
    <definedName name="MAO120107_36">#REF!</definedName>
    <definedName name="MAO120110_36">#REF!</definedName>
    <definedName name="MAO120150_36">#REF!</definedName>
    <definedName name="MAO130101_36">#REF!</definedName>
    <definedName name="MAO130103_36">#REF!</definedName>
    <definedName name="MAO130304_36">#REF!</definedName>
    <definedName name="MAO130401_36">#REF!</definedName>
    <definedName name="MAO140102_36">#REF!</definedName>
    <definedName name="MAO140109_36">#REF!</definedName>
    <definedName name="MAO140113_36">#REF!</definedName>
    <definedName name="MAO140122_36">#REF!</definedName>
    <definedName name="MAO140126_36">#REF!</definedName>
    <definedName name="MAO140129_36">#REF!</definedName>
    <definedName name="MAO140135_36">#REF!</definedName>
    <definedName name="MAO140143_36">#REF!</definedName>
    <definedName name="MAO140145_36">#REF!</definedName>
    <definedName name="MARR1C">[10]Comparativo!$G$28</definedName>
    <definedName name="MARR1CP">[10]Comparativo!$G$29</definedName>
    <definedName name="MARR2CP">[35]Plan1!$G$35</definedName>
    <definedName name="MAT" localSheetId="6">#REF!</definedName>
    <definedName name="MAT">[20]Invent.!$B$14</definedName>
    <definedName name="MAT_15">#REF!</definedName>
    <definedName name="MAT_16">#REF!</definedName>
    <definedName name="MAT_17">#REF!</definedName>
    <definedName name="MAT_18">#REF!</definedName>
    <definedName name="MAT_19">#REF!</definedName>
    <definedName name="MAT_20">#REF!</definedName>
    <definedName name="MAT_21">#REF!</definedName>
    <definedName name="MAT_22">#REF!</definedName>
    <definedName name="MAT_23">#REF!</definedName>
    <definedName name="MAT_24">#REF!</definedName>
    <definedName name="MAT_25">#REF!</definedName>
    <definedName name="MAT_26">#REF!</definedName>
    <definedName name="MAT_27">#REF!</definedName>
    <definedName name="MAT_28">#REF!</definedName>
    <definedName name="MAT_29">#REF!</definedName>
    <definedName name="MAT_30">#REF!</definedName>
    <definedName name="MAT_31">#REF!</definedName>
    <definedName name="MAT_32">#REF!</definedName>
    <definedName name="MAT_33">#REF!</definedName>
    <definedName name="MAT_34">#REF!</definedName>
    <definedName name="MAT_35">#REF!</definedName>
    <definedName name="MAT_36">#REF!</definedName>
    <definedName name="MAT_38">#REF!</definedName>
    <definedName name="MAT010301_36">#REF!</definedName>
    <definedName name="MAT010401_36">#REF!</definedName>
    <definedName name="MAT010402_36">#REF!</definedName>
    <definedName name="MAT010407_36">#REF!</definedName>
    <definedName name="MAT010413_36">#REF!</definedName>
    <definedName name="MAT010536_36">#REF!</definedName>
    <definedName name="MAT010703_36">#REF!</definedName>
    <definedName name="MAT010708_36">#REF!</definedName>
    <definedName name="MAT010710_36">#REF!</definedName>
    <definedName name="MAT010718_36">#REF!</definedName>
    <definedName name="MAT020201_36">#REF!</definedName>
    <definedName name="MAT020205_36">#REF!</definedName>
    <definedName name="MAT020211_36">#REF!</definedName>
    <definedName name="MAT030102_36">#REF!</definedName>
    <definedName name="MAT030201_36">#REF!</definedName>
    <definedName name="MAT030303_36">#REF!</definedName>
    <definedName name="MAT030317_36">#REF!</definedName>
    <definedName name="MAT040101_36">#REF!</definedName>
    <definedName name="MAT040202_36">#REF!</definedName>
    <definedName name="MAT050103_36">#REF!</definedName>
    <definedName name="MAT050207_36">#REF!</definedName>
    <definedName name="MAT060101_36">#REF!</definedName>
    <definedName name="MAT080101_36">#REF!</definedName>
    <definedName name="MAT080310_36">#REF!</definedName>
    <definedName name="MAT090101_36">#REF!</definedName>
    <definedName name="MAT100302_36">#REF!</definedName>
    <definedName name="MAT110101_36">#REF!</definedName>
    <definedName name="MAT110104_36">#REF!</definedName>
    <definedName name="MAT110107_36">#REF!</definedName>
    <definedName name="MAT120101_36">#REF!</definedName>
    <definedName name="MAT120105_36">#REF!</definedName>
    <definedName name="MAT120106_36">#REF!</definedName>
    <definedName name="MAT120107_36">#REF!</definedName>
    <definedName name="MAT120110_36">#REF!</definedName>
    <definedName name="MAT120150_36">#REF!</definedName>
    <definedName name="MAT130101_36">#REF!</definedName>
    <definedName name="MAT130103_36">#REF!</definedName>
    <definedName name="MAT130304_36">#REF!</definedName>
    <definedName name="MAT130401_36">#REF!</definedName>
    <definedName name="MAT140102_36">#REF!</definedName>
    <definedName name="MAT140109_36">#REF!</definedName>
    <definedName name="MAT140113_36">#REF!</definedName>
    <definedName name="MAT140122_36">#REF!</definedName>
    <definedName name="MAT140126_36">#REF!</definedName>
    <definedName name="MAT140129_36">#REF!</definedName>
    <definedName name="MAT140135_36">#REF!</definedName>
    <definedName name="MAT140143_36">#REF!</definedName>
    <definedName name="MAT140145_36">#REF!</definedName>
    <definedName name="MAT150130_36">#REF!</definedName>
    <definedName name="MAT170101_36">#REF!</definedName>
    <definedName name="MAT170102_36">#REF!</definedName>
    <definedName name="MAT170103_36">#REF!</definedName>
    <definedName name="MBF">#REF!</definedName>
    <definedName name="MBQ">#REF!</definedName>
    <definedName name="MBQA">#REF!</definedName>
    <definedName name="MBQT">#REF!</definedName>
    <definedName name="MBUQ">[10]Serviços!$G$16</definedName>
    <definedName name="MBUQACBC">'[20]SERVIÇOS AUX'!$H$57</definedName>
    <definedName name="MD">#REF!</definedName>
    <definedName name="MEIO_FIO">#REF!</definedName>
    <definedName name="MEMORIA">[1]SID_NI_5!#REF!</definedName>
    <definedName name="MF">[11]INVENTÁRIO!$E$38</definedName>
    <definedName name="MICRO0.8">[20]Serviços!#REF!</definedName>
    <definedName name="MICRO0.8BC">[20]PREVENTIVA!#REF!</definedName>
    <definedName name="MICRO1.5">[10]Serviços!$G$53</definedName>
    <definedName name="MICRO1.5BC">[20]PREVENTIVA!$H$59</definedName>
    <definedName name="mmm">#REF!</definedName>
    <definedName name="MO">#REF!</definedName>
    <definedName name="MO_15">#REF!</definedName>
    <definedName name="MO_16">#REF!</definedName>
    <definedName name="MO_17">#REF!</definedName>
    <definedName name="MO_18">#REF!</definedName>
    <definedName name="MO_19">#REF!</definedName>
    <definedName name="MO_20">#REF!</definedName>
    <definedName name="MO_21">#REF!</definedName>
    <definedName name="MO_22">#REF!</definedName>
    <definedName name="MO_23">#REF!</definedName>
    <definedName name="MO_24">#REF!</definedName>
    <definedName name="MO_25">#REF!</definedName>
    <definedName name="MO_26">#REF!</definedName>
    <definedName name="MO_27">#REF!</definedName>
    <definedName name="MO_28">#REF!</definedName>
    <definedName name="MO_29">#REF!</definedName>
    <definedName name="MO_30">#REF!</definedName>
    <definedName name="MO_31">#REF!</definedName>
    <definedName name="MO_32">#REF!</definedName>
    <definedName name="MO_33">#REF!</definedName>
    <definedName name="MO_34">#REF!</definedName>
    <definedName name="MO_35">#REF!</definedName>
    <definedName name="MO_36">#REF!</definedName>
    <definedName name="MO_38">#REF!</definedName>
    <definedName name="mo_base">[6]Base!$U$39</definedName>
    <definedName name="mo_sub_base">'[6]Sub-base'!$U$36</definedName>
    <definedName name="MOBILIZAÇÃO">[20]Mobiliz.!$I$53</definedName>
    <definedName name="MOE">#REF!</definedName>
    <definedName name="MOE_36">#REF!</definedName>
    <definedName name="MOH">#REF!</definedName>
    <definedName name="MOH_36">#REF!</definedName>
    <definedName name="MOTOSERRA">[10]Serviços!$G$64</definedName>
    <definedName name="MPACAP">'[20]MB VIAB.'!$E$44</definedName>
    <definedName name="MPACM">'[20]MB VIAB.'!$E$45</definedName>
    <definedName name="MPARL1CE">'[20]MB VIAB.'!$E$47</definedName>
    <definedName name="MPARR1C">'[20]MB VIAB.'!$E$46</definedName>
    <definedName name="MPTCAP">'[20]MB VIAB.'!$G$44</definedName>
    <definedName name="MPTCM">'[20]MB VIAB.'!$G$45</definedName>
    <definedName name="MPTRL1CE">'[20]MB VIAB.'!$G$47</definedName>
    <definedName name="MPTRR1C">'[20]MB VIAB.'!$G$46</definedName>
    <definedName name="MSICRO">[11]INVENTÁRIO!$B$1</definedName>
    <definedName name="MTCAP50">[10]Comparativo!$H$26</definedName>
    <definedName name="MTCM30">[10]Comparativo!$H$27</definedName>
    <definedName name="MTEMULFLEX">[10]Comparativo!$H$32</definedName>
    <definedName name="MTRR1C">[10]Comparativo!$H$28</definedName>
    <definedName name="MTRR1CP">[10]Comparativo!$H$29</definedName>
    <definedName name="MTRR2CP">[35]Plan1!$H$35</definedName>
    <definedName name="MUDAS">[10]Serviços!$G$24</definedName>
    <definedName name="nil">#REF!</definedName>
    <definedName name="novo">#REF!</definedName>
    <definedName name="num_linhas">#REF!</definedName>
    <definedName name="num_linhas_36">#REF!</definedName>
    <definedName name="o">[1]SID_NI_5!#REF!</definedName>
    <definedName name="oac">#REF!</definedName>
    <definedName name="oae">#REF!</definedName>
    <definedName name="ocom">#REF!</definedName>
    <definedName name="oficial">#REF!</definedName>
    <definedName name="ORC">#REF!</definedName>
    <definedName name="ORIGEMCAP">'[20]MB VIAB.'!$C$44</definedName>
    <definedName name="ORIGEMCM30">'[20]MB VIAB.'!$C$45</definedName>
    <definedName name="ORIGEMRL1CE">'[20]MB VIAB.'!$C$47</definedName>
    <definedName name="ORIGEMRR1C">'[20]MB VIAB.'!$C$46</definedName>
    <definedName name="OUTR">#REF!</definedName>
    <definedName name="PACAP20MBUQ">'[10]Preço MBet.'!$I$10</definedName>
    <definedName name="PACAPMBUQ">'[20]Unit MB'!$H$11</definedName>
    <definedName name="PACM30RP">'[10]Preço MBet.'!$I$6</definedName>
    <definedName name="PACM30TB">'[11]AQ TR MB'!$I$5</definedName>
    <definedName name="PACMI">'[20]Unit MB'!$H$13</definedName>
    <definedName name="PACMRP">'[20]Unit MB'!#REF!</definedName>
    <definedName name="PAEMULCS">'[11]AQ TR MB'!$I$10</definedName>
    <definedName name="PAEMULFLEX">'[10]Preço MBet.'!$I$12</definedName>
    <definedName name="PAEMULTSD">'[11]AQ TR MB'!$I$12</definedName>
    <definedName name="PAEMULTSS">'[11]AQ TR MB'!$I$11</definedName>
    <definedName name="parl1c0.8">'[20]Unit MB'!#REF!</definedName>
    <definedName name="PARL1CE">'[20]Unit MB'!$H$15</definedName>
    <definedName name="PARL1CLAMAG">'[11]AQ TR MB'!$I$15</definedName>
    <definedName name="PARL1CMBF">'[11]AQ TR MB'!$I$13</definedName>
    <definedName name="PARMADURA">[10]Rotineira!$H$617</definedName>
    <definedName name="PARR1CCD">'[10]Preço MBet.'!$I$8</definedName>
    <definedName name="PARR1CP">'[35]Preço MBet.'!$I$11</definedName>
    <definedName name="PARR1CPL">'[10]Preço MBet.'!$I$7</definedName>
    <definedName name="PARR1CST">'[10]Preço MBet.'!$I$13</definedName>
    <definedName name="PARR1CTB">'[10]Preço MBet.'!$I$5</definedName>
    <definedName name="PARRUMADA">[10]Rotineira!$H$937</definedName>
    <definedName name="PAUTO">#REF!</definedName>
    <definedName name="pavi">#REF!</definedName>
    <definedName name="Payment_Needed">"Pagamento necessário"</definedName>
    <definedName name="PBRITAREM">[10]Rotineira!$H$137</definedName>
    <definedName name="PCAI">#REF!</definedName>
    <definedName name="PCAIAÇÃO">[10]Rotineira!$H$2297</definedName>
    <definedName name="PCAP20">#REF!</definedName>
    <definedName name="PCAPINA">[10]Rotineira!$H$2777</definedName>
    <definedName name="PCARRO">[10]Veíc.!$H$57</definedName>
    <definedName name="PCCARR">#REF!</definedName>
    <definedName name="PCCIM">[10]Rotineira!$H$537</definedName>
    <definedName name="PCCP">#REF!</definedName>
    <definedName name="PCD">#REF!</definedName>
    <definedName name="PCDF">#REF!</definedName>
    <definedName name="PCLAG">[10]Rotineira!$H$2697</definedName>
    <definedName name="PCMN">#REF!</definedName>
    <definedName name="PCS">#REF!</definedName>
    <definedName name="PCSA">#REF!</definedName>
    <definedName name="PCST">#REF!</definedName>
    <definedName name="PDAR02">'[35]Const. Dren.'!$H$137</definedName>
    <definedName name="PDB">[10]Rotineira!$H$1977</definedName>
    <definedName name="PDBU">#REF!</definedName>
    <definedName name="PDCA">#REF!</definedName>
    <definedName name="PDESTOC15">[10]Rotineira!$H$3741</definedName>
    <definedName name="PDESTOC30">[10]Rotineira!$H$3821</definedName>
    <definedName name="PEA">#REF!</definedName>
    <definedName name="PEAD1200">[1]SID_NI_5!#REF!</definedName>
    <definedName name="PEDA01">'[35]Const. Dren.'!$H$217</definedName>
    <definedName name="PEDRAARRUMADA">[20]Serviços!$G$46</definedName>
    <definedName name="PEDRAJOGADA">[20]Serviços!$G$47</definedName>
    <definedName name="PEJ">#REF!</definedName>
    <definedName name="PEMM1CAT">[10]Rotineira!$H$857</definedName>
    <definedName name="PEMN">#REF!</definedName>
    <definedName name="PEN">#REF!</definedName>
    <definedName name="PET">'[10]Serv. Adm.'!$H$137</definedName>
    <definedName name="PFORMA">[10]Rotineira!$H$697</definedName>
    <definedName name="PFRESAGEM">[10]Rotineira!$H$3497</definedName>
    <definedName name="PGP">#REF!</definedName>
    <definedName name="PINTFAIXA">[10]Serviços!$G$50</definedName>
    <definedName name="PJOGADA">[10]Rotineira!$H$1017</definedName>
    <definedName name="PL">#REF!</definedName>
    <definedName name="PL_ABC">#REF!</definedName>
    <definedName name="PL_ABC_15">#REF!</definedName>
    <definedName name="PL_ABC_16">#REF!</definedName>
    <definedName name="PL_ABC_17">#REF!</definedName>
    <definedName name="PL_ABC_18">#REF!</definedName>
    <definedName name="PL_ABC_19">#REF!</definedName>
    <definedName name="PL_ABC_20">#REF!</definedName>
    <definedName name="PL_ABC_21">#REF!</definedName>
    <definedName name="PL_ABC_22">#REF!</definedName>
    <definedName name="PL_ABC_23">#REF!</definedName>
    <definedName name="PL_ABC_24">#REF!</definedName>
    <definedName name="PL_ABC_25">#REF!</definedName>
    <definedName name="PL_ABC_26">#REF!</definedName>
    <definedName name="PL_ABC_27">#REF!</definedName>
    <definedName name="PL_ABC_28">#REF!</definedName>
    <definedName name="PL_ABC_29">#REF!</definedName>
    <definedName name="PL_ABC_30">#REF!</definedName>
    <definedName name="PL_ABC_31">#REF!</definedName>
    <definedName name="PL_ABC_32">#REF!</definedName>
    <definedName name="PL_ABC_33">#REF!</definedName>
    <definedName name="PL_ABC_34">#REF!</definedName>
    <definedName name="PL_ABC_35">#REF!</definedName>
    <definedName name="PL_ABC_36">#REF!</definedName>
    <definedName name="PL_ABC_38">#REF!</definedName>
    <definedName name="PLA">#REF!</definedName>
    <definedName name="PLACA">[11]INVENTÁRIO!$F$60</definedName>
    <definedName name="plan275">#REF!</definedName>
    <definedName name="plan275_15">#REF!</definedName>
    <definedName name="plan275_16">#REF!</definedName>
    <definedName name="plan275_17">#REF!</definedName>
    <definedName name="plan275_18">#REF!</definedName>
    <definedName name="plan275_19">#REF!</definedName>
    <definedName name="plan275_20">#REF!</definedName>
    <definedName name="plan275_21">#REF!</definedName>
    <definedName name="plan275_22">#REF!</definedName>
    <definedName name="plan275_23">#REF!</definedName>
    <definedName name="plan275_24">#REF!</definedName>
    <definedName name="plan275_25">#REF!</definedName>
    <definedName name="plan275_26">#REF!</definedName>
    <definedName name="plan275_27">#REF!</definedName>
    <definedName name="plan275_28">#REF!</definedName>
    <definedName name="plan275_29">#REF!</definedName>
    <definedName name="plan275_30">#REF!</definedName>
    <definedName name="plan275_31">#REF!</definedName>
    <definedName name="plan275_32">#REF!</definedName>
    <definedName name="plan275_33">#REF!</definedName>
    <definedName name="plan275_34">#REF!</definedName>
    <definedName name="plan275_35">#REF!</definedName>
    <definedName name="plan275_36">#REF!</definedName>
    <definedName name="plan275_38">#REF!</definedName>
    <definedName name="planilha">#REF!</definedName>
    <definedName name="planilha_15">#REF!</definedName>
    <definedName name="planilha_16">#REF!</definedName>
    <definedName name="planilha_17">#REF!</definedName>
    <definedName name="planilha_18">#REF!</definedName>
    <definedName name="planilha_19">#REF!</definedName>
    <definedName name="planilha_20">#REF!</definedName>
    <definedName name="planilha_21">#REF!</definedName>
    <definedName name="planilha_22">#REF!</definedName>
    <definedName name="planilha_23">#REF!</definedName>
    <definedName name="planilha_24">#REF!</definedName>
    <definedName name="planilha_25">#REF!</definedName>
    <definedName name="planilha_26">#REF!</definedName>
    <definedName name="planilha_27">#REF!</definedName>
    <definedName name="planilha_28">#REF!</definedName>
    <definedName name="planilha_29">#REF!</definedName>
    <definedName name="planilha_30">#REF!</definedName>
    <definedName name="planilha_31">#REF!</definedName>
    <definedName name="planilha_32">#REF!</definedName>
    <definedName name="planilha_33">#REF!</definedName>
    <definedName name="planilha_34">#REF!</definedName>
    <definedName name="planilha_35">#REF!</definedName>
    <definedName name="planilha_36">#REF!</definedName>
    <definedName name="planilha_38">#REF!</definedName>
    <definedName name="plano">#REF!</definedName>
    <definedName name="PLB">[10]Rotineira!$H$1897</definedName>
    <definedName name="PLBU">#REF!</definedName>
    <definedName name="PLDA">#REF!</definedName>
    <definedName name="PLDA1">#REF!</definedName>
    <definedName name="PLEIVAS">[10]Rotineira!$H$1177</definedName>
    <definedName name="PLP">[10]Rotineira!$H$777</definedName>
    <definedName name="PLPS">[10]Rotineira!$H$2137</definedName>
    <definedName name="PLPTE">#REF!</definedName>
    <definedName name="PLSM">#REF!</definedName>
    <definedName name="PLSMF">[10]Rotineira!$H$1577</definedName>
    <definedName name="PLT">#REF!</definedName>
    <definedName name="PLVC">#REF!</definedName>
    <definedName name="PMBQ">#REF!</definedName>
    <definedName name="PMBQA">#REF!</definedName>
    <definedName name="PMBQT">#REF!</definedName>
    <definedName name="PMBUQ">[10]Rotineira!$H$457</definedName>
    <definedName name="PMD">#REF!</definedName>
    <definedName name="PMFC01">'[35]Const. Dren.'!$H$57</definedName>
    <definedName name="PMICRO1.5">[10]Rotineira!$H$3661</definedName>
    <definedName name="PMOB">[10]Mobiliz.!$I$49</definedName>
    <definedName name="PMRP2ANOS">[10]Rotineira!$H$3257</definedName>
    <definedName name="PMS">'[10]Serv. Adm.'!$H$217</definedName>
    <definedName name="PMUDAS">[10]Rotineira!$H$1097</definedName>
    <definedName name="PONTE">[11]INVENTÁRIO!$D$51</definedName>
    <definedName name="PPEN">#REF!</definedName>
    <definedName name="PPL">#REF!</definedName>
    <definedName name="PPLA">#REF!</definedName>
    <definedName name="PPLT">#REF!</definedName>
    <definedName name="ppt_pistas_e_patios">#REF!</definedName>
    <definedName name="ppt_pistas_e_patios_15">#REF!</definedName>
    <definedName name="ppt_pistas_e_patios_16">#REF!</definedName>
    <definedName name="ppt_pistas_e_patios_17">#REF!</definedName>
    <definedName name="ppt_pistas_e_patios_18">#REF!</definedName>
    <definedName name="ppt_pistas_e_patios_19">#REF!</definedName>
    <definedName name="ppt_pistas_e_patios_20">#REF!</definedName>
    <definedName name="ppt_pistas_e_patios_21">#REF!</definedName>
    <definedName name="ppt_pistas_e_patios_22">#REF!</definedName>
    <definedName name="ppt_pistas_e_patios_23">#REF!</definedName>
    <definedName name="ppt_pistas_e_patios_24">#REF!</definedName>
    <definedName name="ppt_pistas_e_patios_25">#REF!</definedName>
    <definedName name="ppt_pistas_e_patios_26">#REF!</definedName>
    <definedName name="ppt_pistas_e_patios_27">#REF!</definedName>
    <definedName name="ppt_pistas_e_patios_28">#REF!</definedName>
    <definedName name="ppt_pistas_e_patios_29">#REF!</definedName>
    <definedName name="ppt_pistas_e_patios_30">#REF!</definedName>
    <definedName name="ppt_pistas_e_patios_31">#REF!</definedName>
    <definedName name="ppt_pistas_e_patios_32">#REF!</definedName>
    <definedName name="ppt_pistas_e_patios_33">#REF!</definedName>
    <definedName name="ppt_pistas_e_patios_34">#REF!</definedName>
    <definedName name="ppt_pistas_e_patios_35">#REF!</definedName>
    <definedName name="ppt_pistas_e_patios_36">#REF!</definedName>
    <definedName name="ppt_pistas_e_patios_38">#REF!</definedName>
    <definedName name="praca">#REF!</definedName>
    <definedName name="praça">#REF!</definedName>
    <definedName name="PRBQ">#REF!</definedName>
    <definedName name="PRCC">#REF!</definedName>
    <definedName name="PRCCL">#REF!</definedName>
    <definedName name="PRDM">#REF!</definedName>
    <definedName name="PRE010201_36">#REF!</definedName>
    <definedName name="PRE010202_36">#REF!</definedName>
    <definedName name="PRE010205_36">#REF!</definedName>
    <definedName name="PRE010206_36">#REF!</definedName>
    <definedName name="PRE010210_36">#REF!</definedName>
    <definedName name="PRE010301_36">#REF!</definedName>
    <definedName name="PRE010401_36">#REF!</definedName>
    <definedName name="PRE010402_36">#REF!</definedName>
    <definedName name="PRE010407_36">#REF!</definedName>
    <definedName name="PRE010413_36">#REF!</definedName>
    <definedName name="PRE010501_36">#REF!</definedName>
    <definedName name="PRE010503_36">#REF!</definedName>
    <definedName name="PRE010505_36">#REF!</definedName>
    <definedName name="PRE010509_36">#REF!</definedName>
    <definedName name="PRE010512_36">#REF!</definedName>
    <definedName name="PRE010518_36">#REF!</definedName>
    <definedName name="PRE010519_36">#REF!</definedName>
    <definedName name="PRE010521_36">#REF!</definedName>
    <definedName name="PRE010523_36">#REF!</definedName>
    <definedName name="PRE010532_36">#REF!</definedName>
    <definedName name="PRE010533_36">#REF!</definedName>
    <definedName name="PRE010536_36">#REF!</definedName>
    <definedName name="PRE010701_36">#REF!</definedName>
    <definedName name="PRE010703_36">#REF!</definedName>
    <definedName name="PRE010705_36">#REF!</definedName>
    <definedName name="PRE010708_36">#REF!</definedName>
    <definedName name="PRE010710_36">#REF!</definedName>
    <definedName name="PRE010712_36">#REF!</definedName>
    <definedName name="PRE010717_36">#REF!</definedName>
    <definedName name="PRE010718_36">#REF!</definedName>
    <definedName name="PRE020201_36">#REF!</definedName>
    <definedName name="PRE020205_36">#REF!</definedName>
    <definedName name="PRE020211_36">#REF!</definedName>
    <definedName name="PRE020217_36">#REF!</definedName>
    <definedName name="PRE030102_36">#REF!</definedName>
    <definedName name="PRE030201_36">#REF!</definedName>
    <definedName name="PRE030303_36">#REF!</definedName>
    <definedName name="PRE030317_36">#REF!</definedName>
    <definedName name="PRE040101_36">#REF!</definedName>
    <definedName name="PRE040202_36">#REF!</definedName>
    <definedName name="PRE050103_36">#REF!</definedName>
    <definedName name="PRE050207_36">#REF!</definedName>
    <definedName name="PRE060101_36">#REF!</definedName>
    <definedName name="PRE080101_36">#REF!</definedName>
    <definedName name="PRE080310_36">#REF!</definedName>
    <definedName name="PRE090101_36">#REF!</definedName>
    <definedName name="PRE100302_36">#REF!</definedName>
    <definedName name="PRE110101_36">#REF!</definedName>
    <definedName name="PRE110104_36">#REF!</definedName>
    <definedName name="PRE110107_36">#REF!</definedName>
    <definedName name="PRE120101_36">#REF!</definedName>
    <definedName name="PRE120105_36">#REF!</definedName>
    <definedName name="PRE120106_36">#REF!</definedName>
    <definedName name="PRE120107_36">#REF!</definedName>
    <definedName name="PRE120110_36">#REF!</definedName>
    <definedName name="PRE120150_36">#REF!</definedName>
    <definedName name="PRE130101_36">#REF!</definedName>
    <definedName name="PRE130103_36">#REF!</definedName>
    <definedName name="PRE130304_36">#REF!</definedName>
    <definedName name="PRE130401_36">#REF!</definedName>
    <definedName name="PRE140102_36">#REF!</definedName>
    <definedName name="PRE140109_36">#REF!</definedName>
    <definedName name="PRE140113_36">#REF!</definedName>
    <definedName name="PRE140122_36">#REF!</definedName>
    <definedName name="PRE140126_36">#REF!</definedName>
    <definedName name="PRE140129_36">#REF!</definedName>
    <definedName name="PRE140135_36">#REF!</definedName>
    <definedName name="PRE140143_36">#REF!</definedName>
    <definedName name="PRE140145_36">#REF!</definedName>
    <definedName name="PRE150130_36">#REF!</definedName>
    <definedName name="PRE170101_36">#REF!</definedName>
    <definedName name="PRE170102_36">#REF!</definedName>
    <definedName name="PRE170103_36">#REF!</definedName>
    <definedName name="PRECP">#REF!</definedName>
    <definedName name="PREMN">#REF!</definedName>
    <definedName name="PREMOÇÃOPS">[10]Rotineira!$H$2857</definedName>
    <definedName name="PRETRO">'[10]Serv. Adm.'!$H$377</definedName>
    <definedName name="PRGC">[10]Rotineira!$H$1497</definedName>
    <definedName name="Print_01">#REF!</definedName>
    <definedName name="Print_Area_MI">#REF!</definedName>
    <definedName name="PRM">[10]Rotineira!$H$2457</definedName>
    <definedName name="PRM1C">#REF!</definedName>
    <definedName name="PRMAT">[10]Rotineira!$H$3337</definedName>
    <definedName name="PRMEC">[10]Rotineira!$H$2617</definedName>
    <definedName name="PRMECAT">[10]Rotineira!$H$3417</definedName>
    <definedName name="PRMFD">[10]Rotineira!$H$217</definedName>
    <definedName name="PRMN">#REF!</definedName>
    <definedName name="PRMSH">[10]Rotineira!$H$2377</definedName>
    <definedName name="PROMZ">#REF!</definedName>
    <definedName name="PRP">#REF!</definedName>
    <definedName name="PRPA">#REF!</definedName>
    <definedName name="PRPDMAN">[10]Rotineira!$H$1257</definedName>
    <definedName name="PRPDMEC">[10]Rotineira!$H$1337</definedName>
    <definedName name="PRPL">#REF!</definedName>
    <definedName name="PRPS">[10]Rotineira!$H$2217</definedName>
    <definedName name="PRPT">#REF!</definedName>
    <definedName name="PRR1C">#REF!</definedName>
    <definedName name="PRRMBUQ">[10]Rotineira!$H$377</definedName>
    <definedName name="PRRP">#REF!</definedName>
    <definedName name="PRZ">#REF!</definedName>
    <definedName name="PS">'[10]Serv. Adm.'!$H$57</definedName>
    <definedName name="PSCB">#REF!</definedName>
    <definedName name="PSELAGEM">[10]Rotineira!$H$2057</definedName>
    <definedName name="PSINAL">#REF!</definedName>
    <definedName name="PSMC">[10]Rotineira!$H$3017</definedName>
    <definedName name="PTA2A">[20]SINALIZ!$H$57</definedName>
    <definedName name="PTB">#REF!</definedName>
    <definedName name="PTBA">#REF!</definedName>
    <definedName name="PTBT">#REF!</definedName>
    <definedName name="PTCAP20">#REF!</definedName>
    <definedName name="PTCAP20MBUQ">'[10]Preço MBet.'!$K$10</definedName>
    <definedName name="PTCAPMBUQ">'[20]Unit MB'!$J$11</definedName>
    <definedName name="PTCB4">#REF!</definedName>
    <definedName name="PTCC">'[10]Cpu Trans.'!$H$537</definedName>
    <definedName name="PTCC4">#REF!</definedName>
    <definedName name="PTCCB10">'[10]Cpu Trans.'!$H$297</definedName>
    <definedName name="PTCM30">#REF!</definedName>
    <definedName name="PTCM30RP">'[10]Preço MBet.'!$K$6</definedName>
    <definedName name="PTCM30TB">'[11]AQ TR MB'!$K$5</definedName>
    <definedName name="PTCMI">'[20]Unit MB'!$J$13</definedName>
    <definedName name="PTCMRP">'[20]Unit MB'!#REF!</definedName>
    <definedName name="PTEB4">#REF!</definedName>
    <definedName name="PTEMULCS">'[11]AQ TR MB'!$K$10</definedName>
    <definedName name="PTEMULFLEX">'[10]Preço MBet.'!$K$12</definedName>
    <definedName name="PTEMULTSD">'[11]AQ TR MB'!$K$12</definedName>
    <definedName name="PTEMULTSS">'[11]AQ TR MB'!$K$11</definedName>
    <definedName name="PTLB10">'[35]Cpu Trans.'!$H$457</definedName>
    <definedName name="PTLCB5">'[10]Cpu Trans.'!$H$57</definedName>
    <definedName name="PTLCC4">'[10]Cpu Trans.'!$H$217</definedName>
    <definedName name="PTLMB">#REF!</definedName>
    <definedName name="PTLMR">'[10]Cpu Trans.'!$H$137</definedName>
    <definedName name="PTRL1C0.8">'[20]Unit MB'!#REF!</definedName>
    <definedName name="PTRL1CE">'[20]Unit MB'!$J$15</definedName>
    <definedName name="PTRL1CLAMAG">'[11]AQ TR MB'!$K$15</definedName>
    <definedName name="PTRL1CMBF">'[11]AQ TR MB'!$K$13</definedName>
    <definedName name="PTRM1C">#REF!</definedName>
    <definedName name="PTRR1C">#REF!</definedName>
    <definedName name="PTRR1CCD">'[10]Preço MBet.'!$K$8</definedName>
    <definedName name="PTRR1CP">'[35]Preço MBet.'!$K$11</definedName>
    <definedName name="PTRR1CPL">'[10]Preço MBet.'!$K$7</definedName>
    <definedName name="PTRR1CST">'[10]Preço MBet.'!$K$13</definedName>
    <definedName name="PTRR1CTB">'[10]Preço MBet.'!$K$5</definedName>
    <definedName name="PTSD2">#REF!</definedName>
    <definedName name="PTSSP">[35]Rotineira!$H$3579</definedName>
    <definedName name="q">[1]SID_NI_5!#REF!</definedName>
    <definedName name="qadfhnbxfc">#REF!</definedName>
    <definedName name="QUA010201_36">#REF!</definedName>
    <definedName name="QUA010202_36">#REF!</definedName>
    <definedName name="QUA010205_36">#REF!</definedName>
    <definedName name="QUA010206_36">#REF!</definedName>
    <definedName name="QUA010210_36">#REF!</definedName>
    <definedName name="QUA010301_36">#REF!</definedName>
    <definedName name="QUA010401_36">#REF!</definedName>
    <definedName name="QUA010402_36">#REF!</definedName>
    <definedName name="QUA010407_36">#REF!</definedName>
    <definedName name="QUA010413_36">#REF!</definedName>
    <definedName name="QUA010501_36">#REF!</definedName>
    <definedName name="QUA010503_36">#REF!</definedName>
    <definedName name="QUA010505_36">#REF!</definedName>
    <definedName name="QUA010509_36">#REF!</definedName>
    <definedName name="QUA010512_36">#REF!</definedName>
    <definedName name="QUA010518_36">#REF!</definedName>
    <definedName name="QUA010519_36">#REF!</definedName>
    <definedName name="QUA010521_36">#REF!</definedName>
    <definedName name="QUA010523_36">#REF!</definedName>
    <definedName name="QUA010532_36">#REF!</definedName>
    <definedName name="QUA010533_36">#REF!</definedName>
    <definedName name="QUA010536_36">#REF!</definedName>
    <definedName name="QUA010701_36">#REF!</definedName>
    <definedName name="QUA010703_36">#REF!</definedName>
    <definedName name="QUA010705_36">#REF!</definedName>
    <definedName name="QUA010708_36">#REF!</definedName>
    <definedName name="QUA010710_36">#REF!</definedName>
    <definedName name="QUA010712_36">#REF!</definedName>
    <definedName name="QUA010717_36">#REF!</definedName>
    <definedName name="QUA010718_36">#REF!</definedName>
    <definedName name="QUA020201_36">#REF!</definedName>
    <definedName name="QUA020205_36">#REF!</definedName>
    <definedName name="QUA020211_36">#REF!</definedName>
    <definedName name="QUA020217_36">#REF!</definedName>
    <definedName name="QUA030102_36">#REF!</definedName>
    <definedName name="QUA030201_36">#REF!</definedName>
    <definedName name="QUA030303_36">#REF!</definedName>
    <definedName name="QUA030317_36">#REF!</definedName>
    <definedName name="QUA040101_36">#REF!</definedName>
    <definedName name="QUA040202_36">#REF!</definedName>
    <definedName name="QUA050103_36">#REF!</definedName>
    <definedName name="QUA050207_36">#REF!</definedName>
    <definedName name="QUA060101_36">#REF!</definedName>
    <definedName name="QUA080101_36">#REF!</definedName>
    <definedName name="QUA080310_36">#REF!</definedName>
    <definedName name="QUA090101_36">#REF!</definedName>
    <definedName name="QUA100302_36">#REF!</definedName>
    <definedName name="QUA110101_36">#REF!</definedName>
    <definedName name="QUA110104_36">#REF!</definedName>
    <definedName name="QUA110107_36">#REF!</definedName>
    <definedName name="QUA120101_36">#REF!</definedName>
    <definedName name="QUA120105_36">#REF!</definedName>
    <definedName name="QUA120106_36">#REF!</definedName>
    <definedName name="QUA120107_36">#REF!</definedName>
    <definedName name="QUA120110_36">#REF!</definedName>
    <definedName name="QUA120150_36">#REF!</definedName>
    <definedName name="QUA130101_36">#REF!</definedName>
    <definedName name="QUA130103_36">#REF!</definedName>
    <definedName name="QUA130304_36">#REF!</definedName>
    <definedName name="QUA130401_36">#REF!</definedName>
    <definedName name="QUA140102_36">#REF!</definedName>
    <definedName name="QUA140109_36">#REF!</definedName>
    <definedName name="QUA140113_36">#REF!</definedName>
    <definedName name="QUA140122_36">#REF!</definedName>
    <definedName name="QUA140126_36">#REF!</definedName>
    <definedName name="QUA140129_36">#REF!</definedName>
    <definedName name="QUA140135_36">#REF!</definedName>
    <definedName name="QUA140143_36">#REF!</definedName>
    <definedName name="QUA140145_36">#REF!</definedName>
    <definedName name="QUA150130_36">#REF!</definedName>
    <definedName name="QUA170101_36">#REF!</definedName>
    <definedName name="QUA170102_36">#REF!</definedName>
    <definedName name="QUA170103_36">#REF!</definedName>
    <definedName name="QUANT_acumu">#REF!</definedName>
    <definedName name="QUANT_MES">[36]ORÇAMENTO!$B$8</definedName>
    <definedName name="R___Ton_x_Km">[20]Mobiliz.!$H$36</definedName>
    <definedName name="RA">[10]Serviços!#REF!</definedName>
    <definedName name="RBQ">#REF!</definedName>
    <definedName name="RCC">#REF!</definedName>
    <definedName name="RCCL">#REF!</definedName>
    <definedName name="RCOLONIAO">[10]Serviços!$G$45</definedName>
    <definedName name="RDM">#REF!</definedName>
    <definedName name="rea">#REF!</definedName>
    <definedName name="REATERROBUEIRO">'[20]SERVIÇOS AUX'!$H$457</definedName>
    <definedName name="REC11100_36">#REF!</definedName>
    <definedName name="REC11110_36">#REF!</definedName>
    <definedName name="REC11115_36">#REF!</definedName>
    <definedName name="REC11125_36">#REF!</definedName>
    <definedName name="REC11130_36">#REF!</definedName>
    <definedName name="REC11135_36">#REF!</definedName>
    <definedName name="REC11145_36">#REF!</definedName>
    <definedName name="REC11150_36">#REF!</definedName>
    <definedName name="REC11165_36">#REF!</definedName>
    <definedName name="REC11170_36">#REF!</definedName>
    <definedName name="REC11180_36">#REF!</definedName>
    <definedName name="REC11185_36">#REF!</definedName>
    <definedName name="REC11220_36">#REF!</definedName>
    <definedName name="REC12105_36">#REF!</definedName>
    <definedName name="REC12555_36">#REF!</definedName>
    <definedName name="REC12570_36">#REF!</definedName>
    <definedName name="REC12575_36">#REF!</definedName>
    <definedName name="REC12580_36">#REF!</definedName>
    <definedName name="REC12600_36">#REF!</definedName>
    <definedName name="REC12610_36">#REF!</definedName>
    <definedName name="REC12630_36">#REF!</definedName>
    <definedName name="REC12631_36">#REF!</definedName>
    <definedName name="REC12640_36">#REF!</definedName>
    <definedName name="REC12645_36">#REF!</definedName>
    <definedName name="REC12665_36">#REF!</definedName>
    <definedName name="REC12690_36">#REF!</definedName>
    <definedName name="REC12700_36">#REF!</definedName>
    <definedName name="REC12710_36">#REF!</definedName>
    <definedName name="REC13111_36">#REF!</definedName>
    <definedName name="REC13112_36">#REF!</definedName>
    <definedName name="REC13121_36">#REF!</definedName>
    <definedName name="REC13720_36">#REF!</definedName>
    <definedName name="REC14100_36">#REF!</definedName>
    <definedName name="REC14161_36">#REF!</definedName>
    <definedName name="REC14195_36">#REF!</definedName>
    <definedName name="REC14205_36">#REF!</definedName>
    <definedName name="REC14260_36">#REF!</definedName>
    <definedName name="REC14500_36">#REF!</definedName>
    <definedName name="REC14515_36">#REF!</definedName>
    <definedName name="REC14555_36">#REF!</definedName>
    <definedName name="REC14565_36">#REF!</definedName>
    <definedName name="REC15135_36">#REF!</definedName>
    <definedName name="REC15140_36">#REF!</definedName>
    <definedName name="REC15195_36">#REF!</definedName>
    <definedName name="REC15225_36">#REF!</definedName>
    <definedName name="REC15230_36">#REF!</definedName>
    <definedName name="REC15515_36">#REF!</definedName>
    <definedName name="REC15560_36">#REF!</definedName>
    <definedName name="REC15565_36">#REF!</definedName>
    <definedName name="REC15570_36">#REF!</definedName>
    <definedName name="REC15575_36">#REF!</definedName>
    <definedName name="REC15583_36">#REF!</definedName>
    <definedName name="REC15590_36">#REF!</definedName>
    <definedName name="REC15591_36">#REF!</definedName>
    <definedName name="REC15610_36">#REF!</definedName>
    <definedName name="REC15625_36">#REF!</definedName>
    <definedName name="REC15635_36">#REF!</definedName>
    <definedName name="REC15655_36">#REF!</definedName>
    <definedName name="REC15665_36">#REF!</definedName>
    <definedName name="REC16515_36">#REF!</definedName>
    <definedName name="REC16535_36">#REF!</definedName>
    <definedName name="REC17140_36">#REF!</definedName>
    <definedName name="REC19500_36">#REF!</definedName>
    <definedName name="REC19501_36">#REF!</definedName>
    <definedName name="REC19502_36">#REF!</definedName>
    <definedName name="REC19503_36">#REF!</definedName>
    <definedName name="REC19504_36">#REF!</definedName>
    <definedName name="REC19505_36">#REF!</definedName>
    <definedName name="REC20100_36">#REF!</definedName>
    <definedName name="REC20105_36">#REF!</definedName>
    <definedName name="REC20110_36">#REF!</definedName>
    <definedName name="REC20115_36">#REF!</definedName>
    <definedName name="REC20130_36">#REF!</definedName>
    <definedName name="REC20135_36">#REF!</definedName>
    <definedName name="REC20140_36">#REF!</definedName>
    <definedName name="REC20145_36">#REF!</definedName>
    <definedName name="REC20150_36">#REF!</definedName>
    <definedName name="REC20155_36">#REF!</definedName>
    <definedName name="REC20175_36">#REF!</definedName>
    <definedName name="REC20185_36">#REF!</definedName>
    <definedName name="REC20190_36">#REF!</definedName>
    <definedName name="REC20195_36">#REF!</definedName>
    <definedName name="REC20210_36">#REF!</definedName>
    <definedName name="RECALQUE" hidden="1">#REF!</definedName>
    <definedName name="RECALUQE_">#REF!</definedName>
    <definedName name="RECDEF">'[20]CONSERVA ROTINEIRA'!#REF!</definedName>
    <definedName name="RECGC">[10]Serviços!$G$32</definedName>
    <definedName name="RECGCACBC">'[20]CONSERVA ROTINEIRA'!#REF!</definedName>
    <definedName name="RECMANAT">'[20]CONS. EMERG'!$H$57</definedName>
    <definedName name="RECMECAT">'[20]CONS. EMERG'!$H$137</definedName>
    <definedName name="RECOMPCERCA">'[20]CONSERVA ROTINEIRA'!$H$1417</definedName>
    <definedName name="Recorder">#REF!</definedName>
    <definedName name="RECP">#REF!</definedName>
    <definedName name="RECPLACA">'[20]CONSERVA ROTINEIRA'!#REF!</definedName>
    <definedName name="RECPS">[10]Serviços!$G$39</definedName>
    <definedName name="RECREV">[10]Serviços!$G$15</definedName>
    <definedName name="REF">[10]Invent.!$E$30</definedName>
    <definedName name="REGFAIXA">[10]Serviços!$G$11</definedName>
    <definedName name="REGULA">[6]Regula!$M$36</definedName>
    <definedName name="Reimbursement">"Reembolso"</definedName>
    <definedName name="REMN">#REF!</definedName>
    <definedName name="REMOPS">[10]Serviços!$G$49</definedName>
    <definedName name="rere">#REF!</definedName>
    <definedName name="RES">#REF!</definedName>
    <definedName name="resumo">#REF!</definedName>
    <definedName name="resumo_15">#REF!</definedName>
    <definedName name="resumo_16">#REF!</definedName>
    <definedName name="resumo_17">#REF!</definedName>
    <definedName name="resumo_18">#REF!</definedName>
    <definedName name="resumo_19">#REF!</definedName>
    <definedName name="resumo_20">#REF!</definedName>
    <definedName name="resumo_21">#REF!</definedName>
    <definedName name="resumo_22">#REF!</definedName>
    <definedName name="resumo_23">#REF!</definedName>
    <definedName name="resumo_24">#REF!</definedName>
    <definedName name="resumo_25">#REF!</definedName>
    <definedName name="resumo_26">#REF!</definedName>
    <definedName name="resumo_27">#REF!</definedName>
    <definedName name="resumo_28">#REF!</definedName>
    <definedName name="resumo_29">#REF!</definedName>
    <definedName name="resumo_30">#REF!</definedName>
    <definedName name="resumo_31">#REF!</definedName>
    <definedName name="resumo_32">#REF!</definedName>
    <definedName name="resumo_33">#REF!</definedName>
    <definedName name="resumo_34">#REF!</definedName>
    <definedName name="resumo_35">#REF!</definedName>
    <definedName name="resumo_36">#REF!</definedName>
    <definedName name="resumo_38">#REF!</definedName>
    <definedName name="RETRO">[10]Serviços!$G$62</definedName>
    <definedName name="RFV">#REF!</definedName>
    <definedName name="RHHH">#REF!</definedName>
    <definedName name="RL1CESD">'[20]MB VIAB.'!$E$6</definedName>
    <definedName name="RL1CESUL">'[20]MB VIAB.'!$F$6</definedName>
    <definedName name="RM1C">#REF!</definedName>
    <definedName name="RMAN">[10]Serviços!$G$44</definedName>
    <definedName name="RMANAT">[10]Serviços!$G$42</definedName>
    <definedName name="RMEC">[10]Serviços!$G$46</definedName>
    <definedName name="RMECAT">[10]Serviços!$G$43</definedName>
    <definedName name="RMN">#REF!</definedName>
    <definedName name="RMSH">[10]Serviços!$G$41</definedName>
    <definedName name="ROÇADACOLONIÃO">'[20]CONSERVA ROTINEIRA'!$H$1577</definedName>
    <definedName name="ROÇADAMANUAL">'[20]CONSERVA ROTINEIRA'!$H$1497</definedName>
    <definedName name="ROÇADAMECANIZADA">'[20]CONSERVA ROTINEIRA'!$H$1657</definedName>
    <definedName name="ROD">[37]TRECHO!$E$3</definedName>
    <definedName name="ROMZ">#REF!</definedName>
    <definedName name="RP">#REF!</definedName>
    <definedName name="RPA">#REF!</definedName>
    <definedName name="RPDMAN">[10]Serviços!$G$27</definedName>
    <definedName name="RPDMEC">[10]Serviços!$G$28</definedName>
    <definedName name="RPL">#REF!</definedName>
    <definedName name="RPM">[38]SERVIÇOS!$G$12</definedName>
    <definedName name="RPMAN">'[20]CONSERVA ROTINEIRA'!$H$377</definedName>
    <definedName name="RPMECSERRA">'[20]CONSERVA ROTINEIRA'!$H$457</definedName>
    <definedName name="RPT">#REF!</definedName>
    <definedName name="RPZ">#REF!</definedName>
    <definedName name="RR1C">#REF!</definedName>
    <definedName name="RR1CSD">'[20]MB VIAB.'!$E$5</definedName>
    <definedName name="RR1CSUL">'[20]MB VIAB.'!$F$5</definedName>
    <definedName name="RRHHH">#REF!</definedName>
    <definedName name="RRP">#REF!</definedName>
    <definedName name="RRQ">#REF!</definedName>
    <definedName name="RSH">[10]Serviços!#REF!</definedName>
    <definedName name="RZ">#REF!</definedName>
    <definedName name="SB">#REF!</definedName>
    <definedName name="SCB">#REF!</definedName>
    <definedName name="sd">#REF!</definedName>
    <definedName name="SEG">'[7]DADOS GERAIS'!$C$9</definedName>
    <definedName name="SEGMENTO">[20]Invent.!$B$11</definedName>
    <definedName name="SELAGEMAC">'[20]CONSERVA ROTINEIRA'!$H$617</definedName>
    <definedName name="SERVENTE">[10]Serviços!$G$61</definedName>
    <definedName name="SET">[39]Geral!$E$361:$E$428</definedName>
    <definedName name="SINAL">#REF!</definedName>
    <definedName name="SJ">[11]INVENTÁRIO!$E$40</definedName>
    <definedName name="SMC">[38]SERVIÇOS!$G$59</definedName>
    <definedName name="SOLOCIM">[10]Serviços!$G$13</definedName>
    <definedName name="SOLOCIMRP">'[20]CONSERVA ROTINEIRA'!$H$137</definedName>
    <definedName name="SOLORP">[10]Serviços!#REF!</definedName>
    <definedName name="SOMA1">'[7]ORÇAMENTO 01'!#REF!</definedName>
    <definedName name="SOMA2">'[7]ORÇAMENTO 01'!$F$37</definedName>
    <definedName name="SOMA3">'[7]ORÇAMENTO 01'!$F$42</definedName>
    <definedName name="SOMA4">'[7]ORÇAMENTO 01'!$F$47</definedName>
    <definedName name="ST">#REF!</definedName>
    <definedName name="STR">#REF!</definedName>
    <definedName name="SUBT">'[7]DADOS GERAIS'!$C$8</definedName>
    <definedName name="SUBTRECHO">[20]Invent.!$B$10</definedName>
    <definedName name="svi2_15">#REF!</definedName>
    <definedName name="svi2_16">#REF!</definedName>
    <definedName name="svi2_17">#REF!</definedName>
    <definedName name="svi2_18">#REF!</definedName>
    <definedName name="svi2_19">#REF!</definedName>
    <definedName name="svi2_20">#REF!</definedName>
    <definedName name="svi2_21">#REF!</definedName>
    <definedName name="svi2_22">#REF!</definedName>
    <definedName name="svi2_23">#REF!</definedName>
    <definedName name="svi2_24">#REF!</definedName>
    <definedName name="svi2_25">#REF!</definedName>
    <definedName name="svi2_26">#REF!</definedName>
    <definedName name="svi2_27">#REF!</definedName>
    <definedName name="svi2_28">#REF!</definedName>
    <definedName name="svi2_29">#REF!</definedName>
    <definedName name="svi2_30">#REF!</definedName>
    <definedName name="svi2_31">#REF!</definedName>
    <definedName name="svi2_32">#REF!</definedName>
    <definedName name="svi2_33">#REF!</definedName>
    <definedName name="svi2_34">#REF!</definedName>
    <definedName name="svi2_35">#REF!</definedName>
    <definedName name="svi2_36">#REF!</definedName>
    <definedName name="svi2_38">#REF!</definedName>
    <definedName name="t">#REF!</definedName>
    <definedName name="t_36">#REF!</definedName>
    <definedName name="tabelão">#REF!</definedName>
    <definedName name="tabelão1">#REF!</definedName>
    <definedName name="tabelão2">#REF!</definedName>
    <definedName name="tabuavirola">#REF!</definedName>
    <definedName name="TAPABURACO">[20]Serviços!$G$21</definedName>
    <definedName name="taxa_cap">#REF!</definedName>
    <definedName name="TB">#REF!</definedName>
    <definedName name="TBA">#REF!</definedName>
    <definedName name="TBSERRA">'[20]CONSERVA ROTINEIRA'!$H$537</definedName>
    <definedName name="TBT">#REF!</definedName>
    <definedName name="TCAP50">'[8]Mat. Bet.'!$E$22</definedName>
    <definedName name="TCAP50SJ">'[8]Mat. Bet.'!$E$24</definedName>
    <definedName name="TCAP50SJC">'[40]Mat. Bet.'!$E$23</definedName>
    <definedName name="TCAPFLEX">'[10]Mat. Bet.'!#REF!</definedName>
    <definedName name="tcc">[41]TCC4!$I$25</definedName>
    <definedName name="TCCB10">[10]TCCB10!$I$27</definedName>
    <definedName name="TCCC">[10]TCCC!$I$31</definedName>
    <definedName name="TCM30SJ">'[8]Mat. Bet.'!$F$27</definedName>
    <definedName name="TCM30SJC">'[40]Mat. Bet.'!$F$26</definedName>
    <definedName name="TEMULFLEX">'[8]Mat. Bet.'!$F$39</definedName>
    <definedName name="TEMULFLEXCG">'[8]Mat. Bet.'!$F$40</definedName>
    <definedName name="terra">#REF!</definedName>
    <definedName name="TESTE">#REF!</definedName>
    <definedName name="tijolocomum">#REF!</definedName>
    <definedName name="_xlnm.Print_Titles" localSheetId="1">COMPOSICOES!$1:$12</definedName>
    <definedName name="_xlnm.Print_Titles" localSheetId="5">'COMPOSICOES AUXILIARES'!$1:$11</definedName>
    <definedName name="_xlnm.Print_Titles" localSheetId="6">SALÁRIOS!$11:$15</definedName>
    <definedName name="_xlnm.Print_Titles">#REF!</definedName>
    <definedName name="TLB">[10]Serviços!#REF!</definedName>
    <definedName name="TLCB10">[20]TLCB10!$I$22</definedName>
    <definedName name="TLCB5">[10]TLCB5!$I$24</definedName>
    <definedName name="TLCC4">[10]TLCC4!$I$27</definedName>
    <definedName name="TLMB">#REF!</definedName>
    <definedName name="TLMR">[10]TLMR!$I$22</definedName>
    <definedName name="TOT">#REF!</definedName>
    <definedName name="TOTA">#REF!</definedName>
    <definedName name="total">#REF!</definedName>
    <definedName name="total_15">#REF!</definedName>
    <definedName name="total_16">#REF!</definedName>
    <definedName name="total_17">#REF!</definedName>
    <definedName name="total_18">#REF!</definedName>
    <definedName name="total_19">#REF!</definedName>
    <definedName name="total_20">#REF!</definedName>
    <definedName name="total_21">#REF!</definedName>
    <definedName name="total_22">#REF!</definedName>
    <definedName name="total_23">#REF!</definedName>
    <definedName name="total_24">#REF!</definedName>
    <definedName name="total_25">#REF!</definedName>
    <definedName name="total_26">#REF!</definedName>
    <definedName name="total_27">#REF!</definedName>
    <definedName name="total_28">#REF!</definedName>
    <definedName name="total_29">#REF!</definedName>
    <definedName name="total_30">#REF!</definedName>
    <definedName name="total_31">#REF!</definedName>
    <definedName name="total_32">#REF!</definedName>
    <definedName name="total_33">#REF!</definedName>
    <definedName name="total_34">#REF!</definedName>
    <definedName name="total_35">#REF!</definedName>
    <definedName name="total_36">#REF!</definedName>
    <definedName name="total_38">#REF!</definedName>
    <definedName name="TOTB">#REF!</definedName>
    <definedName name="TOTC">#REF!</definedName>
    <definedName name="TOTD">#REF!</definedName>
    <definedName name="TOTE">#REF!</definedName>
    <definedName name="TOTF">#REF!</definedName>
    <definedName name="TOTG">#REF!</definedName>
    <definedName name="TOTH">#REF!</definedName>
    <definedName name="TOTI">#REF!</definedName>
    <definedName name="TOTJ">#REF!</definedName>
    <definedName name="TOTK">#REF!</definedName>
    <definedName name="TOTL">#REF!</definedName>
    <definedName name="TOTM">#REF!</definedName>
    <definedName name="TOTN">#REF!</definedName>
    <definedName name="TOTP">#REF!</definedName>
    <definedName name="TOTQ">#REF!</definedName>
    <definedName name="TOTRES">#REF!</definedName>
    <definedName name="TR">#REF!</definedName>
    <definedName name="TRANSREM">[10]Serviços!$G$55</definedName>
    <definedName name="TREC">'[7]DADOS GERAIS'!$C$7</definedName>
    <definedName name="TRECHO">[37]TRECHO!$E$5</definedName>
    <definedName name="TRL1C">'[8]Mat. Bet.'!$F$42</definedName>
    <definedName name="TRL1CCG">'[8]Mat. Bet.'!$F$43</definedName>
    <definedName name="TRL1CFLEX">'[10]Mat. Bet.'!#REF!</definedName>
    <definedName name="TRM1C">'[8]Mat. Bet.'!$F$36</definedName>
    <definedName name="TRM1CCG">'[8]Mat. Bet.'!$F$37</definedName>
    <definedName name="TRM1CRP">'[40]Mat. Bet.'!$F$37</definedName>
    <definedName name="TRR1C">'[8]Mat. Bet.'!$F$28</definedName>
    <definedName name="TRR1CCG">'[8]Mat. Bet.'!$F$29</definedName>
    <definedName name="TRR1CP">'[8]Mat. Bet.'!$F$30</definedName>
    <definedName name="TRR1CPCG">'[8]Mat. Bet.'!$F$31</definedName>
    <definedName name="TRR2C">'[8]Mat. Bet.'!$F$33</definedName>
    <definedName name="TRR2CCG">'[8]Mat. Bet.'!$F$34</definedName>
    <definedName name="TRR2CFLEX">'[10]Mat. Bet.'!#REF!</definedName>
    <definedName name="TRRACPOLCG">'[40]Mat. Bet.'!$F$30</definedName>
    <definedName name="TSD">#REF!</definedName>
    <definedName name="TSSP">[10]Serviços!#REF!</definedName>
    <definedName name="TUBO60ACBC">'[20]OBRAS MELHORAM'!$H$217</definedName>
    <definedName name="UL">[11]INVENTÁRIO!$B$9</definedName>
    <definedName name="UN">#REF!</definedName>
    <definedName name="UNI11100_36">#REF!</definedName>
    <definedName name="UNI11110_36">#REF!</definedName>
    <definedName name="UNI11115_36">#REF!</definedName>
    <definedName name="UNI11125_36">#REF!</definedName>
    <definedName name="UNI11130_36">#REF!</definedName>
    <definedName name="UNI11135_36">#REF!</definedName>
    <definedName name="UNI11145_36">#REF!</definedName>
    <definedName name="UNI11150_36">#REF!</definedName>
    <definedName name="UNI11165_36">#REF!</definedName>
    <definedName name="UNI11170_36">#REF!</definedName>
    <definedName name="UNI11180_36">#REF!</definedName>
    <definedName name="UNI11185_36">#REF!</definedName>
    <definedName name="UNI11220_36">#REF!</definedName>
    <definedName name="UNI12105_36">#REF!</definedName>
    <definedName name="UNI12555_36">#REF!</definedName>
    <definedName name="UNI12570_36">#REF!</definedName>
    <definedName name="UNI12575_36">#REF!</definedName>
    <definedName name="UNI12580_36">#REF!</definedName>
    <definedName name="UNI12600_36">#REF!</definedName>
    <definedName name="UNI12610_36">#REF!</definedName>
    <definedName name="UNI12630_36">#REF!</definedName>
    <definedName name="UNI12631_36">#REF!</definedName>
    <definedName name="UNI12640_36">#REF!</definedName>
    <definedName name="UNI12645_36">#REF!</definedName>
    <definedName name="UNI12665_36">#REF!</definedName>
    <definedName name="UNI12690_36">#REF!</definedName>
    <definedName name="UNI12700_36">#REF!</definedName>
    <definedName name="UNI12710_36">#REF!</definedName>
    <definedName name="UNI13111_36">#REF!</definedName>
    <definedName name="UNI13112_36">#REF!</definedName>
    <definedName name="UNI13121_36">#REF!</definedName>
    <definedName name="UNI13720_36">#REF!</definedName>
    <definedName name="UNI14100_36">#REF!</definedName>
    <definedName name="UNI14161_36">#REF!</definedName>
    <definedName name="UNI14195_36">#REF!</definedName>
    <definedName name="UNI14205_36">#REF!</definedName>
    <definedName name="UNI14260_36">#REF!</definedName>
    <definedName name="UNI14500_36">#REF!</definedName>
    <definedName name="UNI14515_36">#REF!</definedName>
    <definedName name="UNI14555_36">#REF!</definedName>
    <definedName name="UNI14565_36">#REF!</definedName>
    <definedName name="UNI15135_36">#REF!</definedName>
    <definedName name="UNI15140_36">#REF!</definedName>
    <definedName name="UNI15195_36">#REF!</definedName>
    <definedName name="UNI15225_36">#REF!</definedName>
    <definedName name="UNI15230_36">#REF!</definedName>
    <definedName name="UNI15515_36">#REF!</definedName>
    <definedName name="UNI15560_36">#REF!</definedName>
    <definedName name="UNI15565_36">#REF!</definedName>
    <definedName name="UNI15570_36">#REF!</definedName>
    <definedName name="UNI15575_36">#REF!</definedName>
    <definedName name="UNI15583_36">#REF!</definedName>
    <definedName name="UNI15590_36">#REF!</definedName>
    <definedName name="UNI15591_36">#REF!</definedName>
    <definedName name="UNI15610_36">#REF!</definedName>
    <definedName name="UNI15625_36">#REF!</definedName>
    <definedName name="UNI15635_36">#REF!</definedName>
    <definedName name="UNI15655_36">#REF!</definedName>
    <definedName name="UNI15665_36">#REF!</definedName>
    <definedName name="UNI16515_36">#REF!</definedName>
    <definedName name="UNI16535_36">#REF!</definedName>
    <definedName name="UNI17140_36">#REF!</definedName>
    <definedName name="UNI19500_36">#REF!</definedName>
    <definedName name="UNI19501_36">#REF!</definedName>
    <definedName name="UNI19502_36">#REF!</definedName>
    <definedName name="UNI19503_36">#REF!</definedName>
    <definedName name="UNI19504_36">#REF!</definedName>
    <definedName name="UNI19505_36">#REF!</definedName>
    <definedName name="UNI20100_36">#REF!</definedName>
    <definedName name="UNI20105_36">#REF!</definedName>
    <definedName name="UNI20110_36">#REF!</definedName>
    <definedName name="UNI20115_36">#REF!</definedName>
    <definedName name="UNI20130_36">#REF!</definedName>
    <definedName name="UNI20135_36">#REF!</definedName>
    <definedName name="UNI20140_36">#REF!</definedName>
    <definedName name="UNI20145_36">#REF!</definedName>
    <definedName name="UNI20150_36">#REF!</definedName>
    <definedName name="UNI20155_36">#REF!</definedName>
    <definedName name="UNI20175_36">#REF!</definedName>
    <definedName name="UNI20185_36">#REF!</definedName>
    <definedName name="UNI20190_36">#REF!</definedName>
    <definedName name="UNI20195_36">#REF!</definedName>
    <definedName name="UNI20210_36">#REF!</definedName>
    <definedName name="VAL11100_36">#REF!</definedName>
    <definedName name="VAL11110_36">#REF!</definedName>
    <definedName name="VAL11115_36">#REF!</definedName>
    <definedName name="VAL11125_36">#REF!</definedName>
    <definedName name="VAL11130_36">#REF!</definedName>
    <definedName name="VAL11135_36">#REF!</definedName>
    <definedName name="VAL11145_36">#REF!</definedName>
    <definedName name="VAL11150_36">#REF!</definedName>
    <definedName name="VAL11165_36">#REF!</definedName>
    <definedName name="VAL11170_36">#REF!</definedName>
    <definedName name="VAL11180_36">#REF!</definedName>
    <definedName name="VAL11185_36">#REF!</definedName>
    <definedName name="VAL11220_36">#REF!</definedName>
    <definedName name="VAL12105_36">#REF!</definedName>
    <definedName name="VAL12555_36">#REF!</definedName>
    <definedName name="VAL12570_36">#REF!</definedName>
    <definedName name="VAL12575_36">#REF!</definedName>
    <definedName name="VAL12580_36">#REF!</definedName>
    <definedName name="VAL12600_36">#REF!</definedName>
    <definedName name="VAL12610_36">#REF!</definedName>
    <definedName name="VAL12630_36">#REF!</definedName>
    <definedName name="VAL12631_36">#REF!</definedName>
    <definedName name="VAL12640_36">#REF!</definedName>
    <definedName name="VAL12645_36">#REF!</definedName>
    <definedName name="VAL12665_36">#REF!</definedName>
    <definedName name="VAL12690_36">#REF!</definedName>
    <definedName name="VAL12700_36">#REF!</definedName>
    <definedName name="VAL12710_36">#REF!</definedName>
    <definedName name="VAL13111_36">#REF!</definedName>
    <definedName name="VAL13112_36">#REF!</definedName>
    <definedName name="VAL13121_36">#REF!</definedName>
    <definedName name="VAL13720_36">#REF!</definedName>
    <definedName name="VAL14100_36">#REF!</definedName>
    <definedName name="VAL14161_36">#REF!</definedName>
    <definedName name="VAL14195_36">#REF!</definedName>
    <definedName name="VAL14205_36">#REF!</definedName>
    <definedName name="VAL14260_36">#REF!</definedName>
    <definedName name="VAL14500_36">#REF!</definedName>
    <definedName name="VAL14515_36">#REF!</definedName>
    <definedName name="VAL14555_36">#REF!</definedName>
    <definedName name="VAL14565_36">#REF!</definedName>
    <definedName name="VAL15135_36">#REF!</definedName>
    <definedName name="VAL15140_36">#REF!</definedName>
    <definedName name="VAL15195_36">#REF!</definedName>
    <definedName name="VAL15225_36">#REF!</definedName>
    <definedName name="VAL15230_36">#REF!</definedName>
    <definedName name="VAL15515_36">#REF!</definedName>
    <definedName name="VAL15560_36">#REF!</definedName>
    <definedName name="VAL15565_36">#REF!</definedName>
    <definedName name="VAL15570_36">#REF!</definedName>
    <definedName name="VAL15575_36">#REF!</definedName>
    <definedName name="VAL15583_36">#REF!</definedName>
    <definedName name="VAL15590_36">#REF!</definedName>
    <definedName name="VAL15591_36">#REF!</definedName>
    <definedName name="VAL15610_36">#REF!</definedName>
    <definedName name="VAL15625_36">#REF!</definedName>
    <definedName name="VAL15635_36">#REF!</definedName>
    <definedName name="VAL15655_36">#REF!</definedName>
    <definedName name="VAL15665_36">#REF!</definedName>
    <definedName name="VAL16515_36">#REF!</definedName>
    <definedName name="VAL16535_36">#REF!</definedName>
    <definedName name="VAL17140_36">#REF!</definedName>
    <definedName name="VAL19500_36">#REF!</definedName>
    <definedName name="VAL19501_36">#REF!</definedName>
    <definedName name="VAL19502_36">#REF!</definedName>
    <definedName name="VAL19503_36">#REF!</definedName>
    <definedName name="VAL19504_36">#REF!</definedName>
    <definedName name="VAL19505_36">#REF!</definedName>
    <definedName name="VAL20100_36">#REF!</definedName>
    <definedName name="VAL20105_36">#REF!</definedName>
    <definedName name="VAL20110_36">#REF!</definedName>
    <definedName name="VAL20115_36">#REF!</definedName>
    <definedName name="VAL20130_36">#REF!</definedName>
    <definedName name="VAL20135_36">#REF!</definedName>
    <definedName name="VAL20140_36">#REF!</definedName>
    <definedName name="VAL20145_36">#REF!</definedName>
    <definedName name="VAL20150_36">#REF!</definedName>
    <definedName name="VAL20155_36">#REF!</definedName>
    <definedName name="VAL20175_36">#REF!</definedName>
    <definedName name="VAL20185_36">#REF!</definedName>
    <definedName name="VAL20190_36">#REF!</definedName>
    <definedName name="VAL20195_36">#REF!</definedName>
    <definedName name="VAL20210_36">#REF!</definedName>
    <definedName name="VALORES_VALORES_Listar">#REF!</definedName>
    <definedName name="VCANT">'[11]MOBIL-CANT'!$I$73</definedName>
    <definedName name="VIDE">[10]Invent.!$A$43</definedName>
    <definedName name="VMOB">'[11]MOBIL-CANT'!$I$45</definedName>
    <definedName name="VR">[11]INVENTÁRIO!$E$41</definedName>
    <definedName name="VSR">[11]INVENTÁRIO!$E$42</definedName>
    <definedName name="VVV">#REF!</definedName>
    <definedName name="W">#REF!</definedName>
    <definedName name="wdgadfgdsz">[1]SID_NI_5!#REF!</definedName>
    <definedName name="wef" hidden="1">#REF!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reco." hidden="1">{#N/A,#N/A,FALSE,"Pla_Preço";#N/A,#N/A,FALSE,"Crono"}</definedName>
    <definedName name="x" localSheetId="6">#REF!</definedName>
    <definedName name="X">[1]SID_NI_5!#REF!</definedName>
  </definedNames>
  <calcPr calcId="162913"/>
</workbook>
</file>

<file path=xl/calcChain.xml><?xml version="1.0" encoding="utf-8"?>
<calcChain xmlns="http://schemas.openxmlformats.org/spreadsheetml/2006/main">
  <c r="G19" i="17" l="1"/>
  <c r="F15" i="17"/>
  <c r="F19" i="17" l="1"/>
  <c r="J16" i="1" l="1"/>
  <c r="H27" i="1" l="1"/>
  <c r="J28" i="1"/>
  <c r="H16" i="5"/>
  <c r="B91" i="5" l="1"/>
  <c r="C24" i="26"/>
  <c r="C51" i="26" s="1"/>
  <c r="D24" i="26"/>
  <c r="D51" i="26" s="1"/>
  <c r="C36" i="26"/>
  <c r="D36" i="26"/>
  <c r="C43" i="26"/>
  <c r="D43" i="26"/>
  <c r="C47" i="26"/>
  <c r="D47" i="26"/>
  <c r="C14" i="25"/>
  <c r="C20" i="25"/>
  <c r="C28" i="25"/>
  <c r="I50" i="5" l="1"/>
  <c r="L29" i="1"/>
  <c r="G57" i="5"/>
  <c r="B28" i="22" l="1"/>
  <c r="B27" i="22"/>
  <c r="B26" i="22"/>
  <c r="B25" i="22"/>
  <c r="B24" i="22"/>
  <c r="B23" i="22"/>
  <c r="B22" i="22"/>
  <c r="B21" i="22"/>
  <c r="B20" i="22"/>
  <c r="B19" i="22"/>
  <c r="B18" i="22"/>
  <c r="I16" i="5"/>
  <c r="I96" i="5" l="1"/>
  <c r="H22" i="5"/>
  <c r="E16" i="6"/>
  <c r="E17" i="6"/>
  <c r="E18" i="6"/>
  <c r="E19" i="6"/>
  <c r="E20" i="6"/>
  <c r="E21" i="6"/>
  <c r="E22" i="6"/>
  <c r="E15" i="6"/>
  <c r="B77" i="5"/>
  <c r="B62" i="5"/>
  <c r="B45" i="5"/>
  <c r="H57" i="5" l="1"/>
  <c r="I57" i="5" s="1"/>
  <c r="G85" i="5" l="1"/>
  <c r="G86" i="5"/>
  <c r="G87" i="5"/>
  <c r="G88" i="5"/>
  <c r="G84" i="5"/>
  <c r="H84" i="5"/>
  <c r="G58" i="5"/>
  <c r="G59" i="5"/>
  <c r="I10" i="6"/>
  <c r="H102" i="5"/>
  <c r="I102" i="5" s="1"/>
  <c r="H88" i="5"/>
  <c r="H87" i="5"/>
  <c r="H86" i="5"/>
  <c r="H85" i="5"/>
  <c r="H59" i="5"/>
  <c r="H58" i="5"/>
  <c r="H42" i="5"/>
  <c r="I42" i="5" s="1"/>
  <c r="I43" i="5" s="1"/>
  <c r="I84" i="5" l="1"/>
  <c r="I58" i="5"/>
  <c r="I88" i="5"/>
  <c r="I87" i="5"/>
  <c r="I86" i="5"/>
  <c r="I85" i="5"/>
  <c r="I59" i="5"/>
  <c r="F28" i="6"/>
  <c r="G28" i="6" s="1"/>
  <c r="G30" i="6" s="1"/>
  <c r="I10" i="7"/>
  <c r="I60" i="5" l="1"/>
  <c r="F269" i="7"/>
  <c r="G269" i="7" s="1"/>
  <c r="G270" i="7" s="1"/>
  <c r="G271" i="7" s="1"/>
  <c r="F245" i="7" s="1"/>
  <c r="G245" i="7" s="1"/>
  <c r="F205" i="7"/>
  <c r="G22" i="22" s="1"/>
  <c r="I22" i="22" s="1"/>
  <c r="F171" i="7"/>
  <c r="G171" i="7" s="1"/>
  <c r="F175" i="7"/>
  <c r="F215" i="7"/>
  <c r="G215" i="7" s="1"/>
  <c r="F263" i="7"/>
  <c r="G263" i="7" s="1"/>
  <c r="G264" i="7" s="1"/>
  <c r="G265" i="7" s="1"/>
  <c r="F244" i="7" s="1"/>
  <c r="G244" i="7" s="1"/>
  <c r="F214" i="7"/>
  <c r="G214" i="7" s="1"/>
  <c r="F115" i="7"/>
  <c r="G115" i="7" s="1"/>
  <c r="G116" i="7" s="1"/>
  <c r="G117" i="7" s="1"/>
  <c r="F178" i="7" s="1"/>
  <c r="G178" i="7" s="1"/>
  <c r="G179" i="7" s="1"/>
  <c r="F90" i="7"/>
  <c r="G90" i="7" s="1"/>
  <c r="F311" i="7"/>
  <c r="G311" i="7" s="1"/>
  <c r="F220" i="7"/>
  <c r="F16" i="7"/>
  <c r="G16" i="7" s="1"/>
  <c r="F345" i="7"/>
  <c r="G345" i="7" s="1"/>
  <c r="F277" i="7"/>
  <c r="G277" i="7" s="1"/>
  <c r="F184" i="7"/>
  <c r="G184" i="7" s="1"/>
  <c r="F309" i="7"/>
  <c r="G309" i="7" s="1"/>
  <c r="F275" i="7"/>
  <c r="G275" i="7" s="1"/>
  <c r="F103" i="7"/>
  <c r="G103" i="7" s="1"/>
  <c r="G104" i="7" s="1"/>
  <c r="G105" i="7" s="1"/>
  <c r="F24" i="7" s="1"/>
  <c r="G24" i="7" s="1"/>
  <c r="G25" i="7" s="1"/>
  <c r="F343" i="7"/>
  <c r="G343" i="7" s="1"/>
  <c r="F346" i="7"/>
  <c r="G346" i="7" s="1"/>
  <c r="F185" i="7"/>
  <c r="G185" i="7" s="1"/>
  <c r="F216" i="7"/>
  <c r="G216" i="7" s="1"/>
  <c r="F97" i="7"/>
  <c r="G97" i="7" s="1"/>
  <c r="F139" i="7"/>
  <c r="G139" i="7" s="1"/>
  <c r="G140" i="7" s="1"/>
  <c r="G141" i="7" s="1"/>
  <c r="F286" i="7" s="1"/>
  <c r="G286" i="7" s="1"/>
  <c r="G287" i="7" s="1"/>
  <c r="F109" i="7"/>
  <c r="G109" i="7" s="1"/>
  <c r="G110" i="7" s="1"/>
  <c r="G111" i="7" s="1"/>
  <c r="F39" i="7" s="1"/>
  <c r="G39" i="7" s="1"/>
  <c r="G40" i="7" s="1"/>
  <c r="G29" i="6"/>
  <c r="F15" i="7"/>
  <c r="G15" i="7" s="1"/>
  <c r="F172" i="7"/>
  <c r="G172" i="7" s="1"/>
  <c r="F344" i="7"/>
  <c r="G344" i="7" s="1"/>
  <c r="F91" i="7"/>
  <c r="G91" i="7" s="1"/>
  <c r="F312" i="7"/>
  <c r="G312" i="7" s="1"/>
  <c r="F310" i="7"/>
  <c r="G310" i="7" s="1"/>
  <c r="F278" i="7"/>
  <c r="G278" i="7" s="1"/>
  <c r="F276" i="7"/>
  <c r="G276" i="7" s="1"/>
  <c r="F341" i="7"/>
  <c r="G341" i="7" s="1"/>
  <c r="F217" i="7"/>
  <c r="G217" i="7" s="1"/>
  <c r="F300" i="7"/>
  <c r="F342" i="7"/>
  <c r="G342" i="7" s="1"/>
  <c r="F317" i="7"/>
  <c r="F163" i="7"/>
  <c r="G163" i="7" s="1"/>
  <c r="G164" i="7" s="1"/>
  <c r="G165" i="7" s="1"/>
  <c r="F352" i="7" s="1"/>
  <c r="G352" i="7" s="1"/>
  <c r="G353" i="7" s="1"/>
  <c r="F32" i="7"/>
  <c r="G32" i="7" s="1"/>
  <c r="F31" i="7"/>
  <c r="G31" i="7" s="1"/>
  <c r="F294" i="7"/>
  <c r="G294" i="7" s="1"/>
  <c r="F21" i="7"/>
  <c r="F18" i="7"/>
  <c r="G18" i="7" s="1"/>
  <c r="F17" i="7"/>
  <c r="G17" i="7" s="1"/>
  <c r="F257" i="7"/>
  <c r="G257" i="7" s="1"/>
  <c r="G258" i="7" s="1"/>
  <c r="G259" i="7" s="1"/>
  <c r="F186" i="7"/>
  <c r="G186" i="7" s="1"/>
  <c r="F314" i="7"/>
  <c r="G314" i="7" s="1"/>
  <c r="F157" i="7"/>
  <c r="G157" i="7" s="1"/>
  <c r="G158" i="7" s="1"/>
  <c r="G159" i="7" s="1"/>
  <c r="F335" i="7" s="1"/>
  <c r="G335" i="7" s="1"/>
  <c r="G336" i="7" s="1"/>
  <c r="F36" i="7"/>
  <c r="F151" i="7"/>
  <c r="G151" i="7" s="1"/>
  <c r="G152" i="7" s="1"/>
  <c r="G153" i="7" s="1"/>
  <c r="F320" i="7" s="1"/>
  <c r="G320" i="7" s="1"/>
  <c r="G321" i="7" s="1"/>
  <c r="F297" i="7"/>
  <c r="G297" i="7" s="1"/>
  <c r="F133" i="7"/>
  <c r="G133" i="7" s="1"/>
  <c r="G134" i="7" s="1"/>
  <c r="G135" i="7" s="1"/>
  <c r="F223" i="7" s="1"/>
  <c r="G223" i="7" s="1"/>
  <c r="G224" i="7" s="1"/>
  <c r="F295" i="7"/>
  <c r="G295" i="7" s="1"/>
  <c r="F30" i="7"/>
  <c r="G30" i="7" s="1"/>
  <c r="F121" i="7"/>
  <c r="G121" i="7" s="1"/>
  <c r="G122" i="7" s="1"/>
  <c r="G123" i="7" s="1"/>
  <c r="F193" i="7" s="1"/>
  <c r="G193" i="7" s="1"/>
  <c r="G194" i="7" s="1"/>
  <c r="F293" i="7"/>
  <c r="G293" i="7" s="1"/>
  <c r="F83" i="7"/>
  <c r="G83" i="7" s="1"/>
  <c r="F187" i="7"/>
  <c r="G187" i="7" s="1"/>
  <c r="F328" i="7"/>
  <c r="G328" i="7" s="1"/>
  <c r="F170" i="7"/>
  <c r="G170" i="7" s="1"/>
  <c r="F169" i="7"/>
  <c r="G169" i="7" s="1"/>
  <c r="F313" i="7"/>
  <c r="G313" i="7" s="1"/>
  <c r="F33" i="7"/>
  <c r="G33" i="7" s="1"/>
  <c r="F127" i="7"/>
  <c r="G127" i="7" s="1"/>
  <c r="G128" i="7" s="1"/>
  <c r="G129" i="7" s="1"/>
  <c r="F208" i="7" s="1"/>
  <c r="G208" i="7" s="1"/>
  <c r="G209" i="7" s="1"/>
  <c r="F202" i="7"/>
  <c r="G202" i="7" s="1"/>
  <c r="F201" i="7"/>
  <c r="G201" i="7" s="1"/>
  <c r="F327" i="7"/>
  <c r="G327" i="7" s="1"/>
  <c r="F326" i="7"/>
  <c r="G326" i="7" s="1"/>
  <c r="F145" i="7"/>
  <c r="G145" i="7" s="1"/>
  <c r="G146" i="7" s="1"/>
  <c r="G147" i="7" s="1"/>
  <c r="F303" i="7" s="1"/>
  <c r="G303" i="7" s="1"/>
  <c r="G304" i="7" s="1"/>
  <c r="F296" i="7"/>
  <c r="G296" i="7" s="1"/>
  <c r="F84" i="7"/>
  <c r="G84" i="7" s="1"/>
  <c r="F292" i="7"/>
  <c r="G292" i="7" s="1"/>
  <c r="F69" i="7"/>
  <c r="G69" i="7" s="1"/>
  <c r="F349" i="7"/>
  <c r="F283" i="7"/>
  <c r="F200" i="7"/>
  <c r="G200" i="7" s="1"/>
  <c r="F77" i="7"/>
  <c r="G77" i="7" s="1"/>
  <c r="F280" i="7"/>
  <c r="G280" i="7" s="1"/>
  <c r="F199" i="7"/>
  <c r="G199" i="7" s="1"/>
  <c r="F76" i="7"/>
  <c r="G76" i="7" s="1"/>
  <c r="F332" i="7"/>
  <c r="F279" i="7"/>
  <c r="G279" i="7" s="1"/>
  <c r="F190" i="7"/>
  <c r="F70" i="7"/>
  <c r="G70" i="7" s="1"/>
  <c r="F329" i="7"/>
  <c r="G329" i="7" s="1"/>
  <c r="F251" i="7"/>
  <c r="G251" i="7" s="1"/>
  <c r="G18" i="17"/>
  <c r="G16" i="17"/>
  <c r="G14" i="17"/>
  <c r="I103" i="5"/>
  <c r="I104" i="5" s="1"/>
  <c r="G24" i="1" s="1"/>
  <c r="I22" i="5"/>
  <c r="H24" i="1" l="1"/>
  <c r="I24" i="1"/>
  <c r="J24" i="1" s="1"/>
  <c r="G92" i="7"/>
  <c r="G93" i="7" s="1"/>
  <c r="F62" i="7" s="1"/>
  <c r="G62" i="7" s="1"/>
  <c r="G283" i="7"/>
  <c r="G284" i="7" s="1"/>
  <c r="G24" i="22"/>
  <c r="I24" i="22" s="1"/>
  <c r="G21" i="7"/>
  <c r="G22" i="7" s="1"/>
  <c r="G18" i="22"/>
  <c r="I18" i="22" s="1"/>
  <c r="G220" i="7"/>
  <c r="G221" i="7" s="1"/>
  <c r="G23" i="22"/>
  <c r="I23" i="22" s="1"/>
  <c r="G190" i="7"/>
  <c r="G191" i="7" s="1"/>
  <c r="G21" i="22"/>
  <c r="I21" i="22" s="1"/>
  <c r="G317" i="7"/>
  <c r="G318" i="7" s="1"/>
  <c r="G26" i="22"/>
  <c r="I26" i="22" s="1"/>
  <c r="G332" i="7"/>
  <c r="G333" i="7" s="1"/>
  <c r="G27" i="22"/>
  <c r="I27" i="22" s="1"/>
  <c r="G300" i="7"/>
  <c r="G301" i="7" s="1"/>
  <c r="G25" i="22"/>
  <c r="I25" i="22" s="1"/>
  <c r="G349" i="7"/>
  <c r="G350" i="7" s="1"/>
  <c r="G28" i="22"/>
  <c r="I28" i="22" s="1"/>
  <c r="G36" i="7"/>
  <c r="G37" i="7" s="1"/>
  <c r="G19" i="22"/>
  <c r="I19" i="22" s="1"/>
  <c r="G175" i="7"/>
  <c r="G176" i="7" s="1"/>
  <c r="G20" i="22"/>
  <c r="I20" i="22" s="1"/>
  <c r="F28" i="22"/>
  <c r="F19" i="22"/>
  <c r="F23" i="22"/>
  <c r="F25" i="22"/>
  <c r="F22" i="22"/>
  <c r="F18" i="22"/>
  <c r="F24" i="22"/>
  <c r="F26" i="22"/>
  <c r="F27" i="22"/>
  <c r="F20" i="22"/>
  <c r="F21" i="22"/>
  <c r="G298" i="7"/>
  <c r="G315" i="7"/>
  <c r="F243" i="7"/>
  <c r="G243" i="7" s="1"/>
  <c r="F233" i="7"/>
  <c r="G233" i="7" s="1"/>
  <c r="G218" i="7"/>
  <c r="G281" i="7"/>
  <c r="G71" i="7"/>
  <c r="G72" i="7" s="1"/>
  <c r="G252" i="7"/>
  <c r="G253" i="7" s="1"/>
  <c r="G98" i="7"/>
  <c r="G99" i="7" s="1"/>
  <c r="F63" i="7" s="1"/>
  <c r="G63" i="7" s="1"/>
  <c r="G78" i="7"/>
  <c r="G79" i="7" s="1"/>
  <c r="N24" i="1"/>
  <c r="G173" i="7"/>
  <c r="G19" i="7"/>
  <c r="G34" i="7"/>
  <c r="G188" i="7"/>
  <c r="I23" i="5"/>
  <c r="G85" i="7"/>
  <c r="G86" i="7" s="1"/>
  <c r="G330" i="7"/>
  <c r="G347" i="7"/>
  <c r="I89" i="5"/>
  <c r="G203" i="7"/>
  <c r="G205" i="7"/>
  <c r="G206" i="7" s="1"/>
  <c r="I17" i="5"/>
  <c r="I18" i="5" s="1"/>
  <c r="G16" i="1" s="1"/>
  <c r="I16" i="1" s="1"/>
  <c r="Q24" i="1" l="1"/>
  <c r="I24" i="5"/>
  <c r="G17" i="1" s="1"/>
  <c r="I17" i="1" s="1"/>
  <c r="J17" i="1" s="1"/>
  <c r="G26" i="7"/>
  <c r="F15" i="6" s="1"/>
  <c r="H28" i="5" s="1"/>
  <c r="I28" i="5" s="1"/>
  <c r="G41" i="7"/>
  <c r="F16" i="6" s="1"/>
  <c r="H29" i="5" s="1"/>
  <c r="I29" i="5" s="1"/>
  <c r="G180" i="7"/>
  <c r="F17" i="6" s="1"/>
  <c r="H30" i="5" s="1"/>
  <c r="I30" i="5" s="1"/>
  <c r="G195" i="7"/>
  <c r="F18" i="6" s="1"/>
  <c r="H31" i="5" s="1"/>
  <c r="I31" i="5" s="1"/>
  <c r="G288" i="7"/>
  <c r="F45" i="7" s="1"/>
  <c r="G45" i="7" s="1"/>
  <c r="G46" i="7" s="1"/>
  <c r="G305" i="7"/>
  <c r="F239" i="7" s="1"/>
  <c r="G239" i="7" s="1"/>
  <c r="G240" i="7" s="1"/>
  <c r="G225" i="7"/>
  <c r="F20" i="6" s="1"/>
  <c r="H33" i="5" s="1"/>
  <c r="I33" i="5" s="1"/>
  <c r="G337" i="7"/>
  <c r="F21" i="6" s="1"/>
  <c r="H34" i="5" s="1"/>
  <c r="I34" i="5" s="1"/>
  <c r="G354" i="7"/>
  <c r="F22" i="6" s="1"/>
  <c r="H35" i="5" s="1"/>
  <c r="I35" i="5" s="1"/>
  <c r="G322" i="7"/>
  <c r="H77" i="5" s="1"/>
  <c r="I77" i="5" s="1"/>
  <c r="E28" i="22"/>
  <c r="E25" i="22"/>
  <c r="E21" i="22"/>
  <c r="E27" i="22"/>
  <c r="E26" i="22"/>
  <c r="E19" i="22"/>
  <c r="E20" i="22"/>
  <c r="E22" i="22"/>
  <c r="E18" i="22"/>
  <c r="E23" i="22"/>
  <c r="E24" i="22"/>
  <c r="F60" i="7"/>
  <c r="G60" i="7" s="1"/>
  <c r="F49" i="7"/>
  <c r="G49" i="7" s="1"/>
  <c r="F50" i="7"/>
  <c r="G50" i="7" s="1"/>
  <c r="F61" i="7"/>
  <c r="G61" i="7" s="1"/>
  <c r="F232" i="7"/>
  <c r="G232" i="7" s="1"/>
  <c r="G234" i="7" s="1"/>
  <c r="F242" i="7"/>
  <c r="G242" i="7" s="1"/>
  <c r="G246" i="7" s="1"/>
  <c r="F59" i="7"/>
  <c r="G59" i="7" s="1"/>
  <c r="F48" i="7"/>
  <c r="G48" i="7" s="1"/>
  <c r="G210" i="7"/>
  <c r="F19" i="6" s="1"/>
  <c r="H17" i="1" l="1"/>
  <c r="Q17" i="1" s="1"/>
  <c r="H16" i="1"/>
  <c r="F229" i="7"/>
  <c r="G229" i="7" s="1"/>
  <c r="G230" i="7" s="1"/>
  <c r="G235" i="7" s="1"/>
  <c r="H73" i="5" s="1"/>
  <c r="I73" i="5" s="1"/>
  <c r="N17" i="1"/>
  <c r="F56" i="7"/>
  <c r="G56" i="7" s="1"/>
  <c r="G57" i="7" s="1"/>
  <c r="G15" i="6"/>
  <c r="G17" i="6"/>
  <c r="G16" i="6"/>
  <c r="G18" i="6"/>
  <c r="G20" i="6"/>
  <c r="G21" i="6"/>
  <c r="H45" i="5"/>
  <c r="H62" i="5"/>
  <c r="I62" i="5" s="1"/>
  <c r="I63" i="5" s="1"/>
  <c r="I64" i="5" s="1"/>
  <c r="I66" i="5" s="1"/>
  <c r="I68" i="5" s="1"/>
  <c r="I69" i="5" s="1"/>
  <c r="G21" i="1" s="1"/>
  <c r="I21" i="1" s="1"/>
  <c r="J21" i="1" s="1"/>
  <c r="H91" i="5"/>
  <c r="G22" i="6"/>
  <c r="G247" i="7"/>
  <c r="H74" i="5" s="1"/>
  <c r="I74" i="5" s="1"/>
  <c r="G51" i="7"/>
  <c r="G52" i="7" s="1"/>
  <c r="H108" i="5" s="1"/>
  <c r="I108" i="5" s="1"/>
  <c r="G64" i="7"/>
  <c r="H32" i="5"/>
  <c r="I32" i="5" s="1"/>
  <c r="I36" i="5" s="1"/>
  <c r="I37" i="5" s="1"/>
  <c r="G18" i="1" s="1"/>
  <c r="G19" i="6"/>
  <c r="N16" i="1"/>
  <c r="I45" i="5" l="1"/>
  <c r="I46" i="5" s="1"/>
  <c r="I47" i="5" s="1"/>
  <c r="I49" i="5" s="1"/>
  <c r="I51" i="5" s="1"/>
  <c r="I52" i="5" s="1"/>
  <c r="G20" i="1" s="1"/>
  <c r="H18" i="1"/>
  <c r="I18" i="1"/>
  <c r="J18" i="1" s="1"/>
  <c r="J15" i="1" s="1"/>
  <c r="I91" i="5"/>
  <c r="I92" i="5" s="1"/>
  <c r="I93" i="5" s="1"/>
  <c r="I95" i="5" s="1"/>
  <c r="I97" i="5" s="1"/>
  <c r="I98" i="5" s="1"/>
  <c r="G23" i="1" s="1"/>
  <c r="N21" i="1"/>
  <c r="I75" i="5"/>
  <c r="I78" i="5" s="1"/>
  <c r="G65" i="7"/>
  <c r="H109" i="5" s="1"/>
  <c r="I109" i="5" s="1"/>
  <c r="I110" i="5" s="1"/>
  <c r="G23" i="6"/>
  <c r="G24" i="6" s="1"/>
  <c r="N18" i="1"/>
  <c r="H20" i="1" l="1"/>
  <c r="I20" i="1"/>
  <c r="J20" i="1" s="1"/>
  <c r="H23" i="1"/>
  <c r="I23" i="1"/>
  <c r="J23" i="1" s="1"/>
  <c r="H21" i="1"/>
  <c r="N20" i="1"/>
  <c r="N23" i="1"/>
  <c r="I111" i="5"/>
  <c r="G25" i="1" s="1"/>
  <c r="I79" i="5"/>
  <c r="G22" i="1" s="1"/>
  <c r="Q16" i="1"/>
  <c r="Q18" i="1"/>
  <c r="Q23" i="1" l="1"/>
  <c r="Q20" i="1"/>
  <c r="H22" i="1"/>
  <c r="I22" i="1"/>
  <c r="J22" i="1" s="1"/>
  <c r="H25" i="1"/>
  <c r="I25" i="1"/>
  <c r="J25" i="1" s="1"/>
  <c r="Q21" i="1"/>
  <c r="N25" i="1"/>
  <c r="N22" i="1"/>
  <c r="H15" i="1"/>
  <c r="Q25" i="1" l="1"/>
  <c r="J19" i="1"/>
  <c r="J26" i="1" s="1"/>
  <c r="M15" i="5" s="1"/>
  <c r="Q22" i="1"/>
  <c r="H19" i="1"/>
  <c r="C16" i="17" s="1"/>
  <c r="D17" i="17" s="1"/>
  <c r="C14" i="17"/>
  <c r="D15" i="17" s="1"/>
  <c r="E17" i="17" l="1"/>
  <c r="F17" i="17" s="1"/>
  <c r="G17" i="17" s="1"/>
  <c r="H26" i="1"/>
  <c r="C18" i="17" s="1"/>
  <c r="E19" i="17" s="1"/>
  <c r="E15" i="17"/>
  <c r="E20" i="17" l="1"/>
  <c r="G15" i="17"/>
  <c r="O15" i="5"/>
  <c r="C20" i="17"/>
  <c r="D19" i="17"/>
  <c r="D20" i="17" s="1"/>
  <c r="D21" i="17" s="1"/>
  <c r="E21" i="17" l="1"/>
  <c r="F20" i="17"/>
  <c r="F21" i="17" l="1"/>
  <c r="G20" i="17"/>
</calcChain>
</file>

<file path=xl/sharedStrings.xml><?xml version="1.0" encoding="utf-8"?>
<sst xmlns="http://schemas.openxmlformats.org/spreadsheetml/2006/main" count="1741" uniqueCount="455">
  <si>
    <t xml:space="preserve">
</t>
  </si>
  <si>
    <t>ITEM</t>
  </si>
  <si>
    <t>CÓDIGO</t>
  </si>
  <si>
    <t>DESCRIÇÃO</t>
  </si>
  <si>
    <t>FONTE</t>
  </si>
  <si>
    <t>UND</t>
  </si>
  <si>
    <t>PREÇO
UNITÁRIO R$</t>
  </si>
  <si>
    <t>PREÇO
TOTAL R$</t>
  </si>
  <si>
    <t>1</t>
  </si>
  <si>
    <t>SERVIÇOS PRELIMINARES</t>
  </si>
  <si>
    <t>1.1</t>
  </si>
  <si>
    <t>000006</t>
  </si>
  <si>
    <t>Mobilização e Desmobilização de pessoal e equipamentos U</t>
  </si>
  <si>
    <t>SEDOP</t>
  </si>
  <si>
    <t>UN</t>
  </si>
  <si>
    <t>1.2</t>
  </si>
  <si>
    <t>00004813</t>
  </si>
  <si>
    <t>PLACA DE OBRA (PARA CONSTRUCAO CIVIL) EM CHAPA GALVANIZADA *N. 22*, ADESIVADA, DE *2,0 X 1,125* M</t>
  </si>
  <si>
    <t>SINAPI</t>
  </si>
  <si>
    <t>M2</t>
  </si>
  <si>
    <t>1.3</t>
  </si>
  <si>
    <t>COMP-71665932</t>
  </si>
  <si>
    <t>Administração Local de Obra</t>
  </si>
  <si>
    <t>Composições Próprias</t>
  </si>
  <si>
    <t>Un</t>
  </si>
  <si>
    <t>2</t>
  </si>
  <si>
    <t>MOVIMENTAÇÃO DE SOLO</t>
  </si>
  <si>
    <t>2.1</t>
  </si>
  <si>
    <t>Limpeza mecanizada da camada vegetal</t>
  </si>
  <si>
    <t>SICRO NOVO</t>
  </si>
  <si>
    <t>m²</t>
  </si>
  <si>
    <t>2.2</t>
  </si>
  <si>
    <t>Escavação, carga e transporte de material de 1ª categoria - DMT de 1.400 a 1.600 m - caminho de serviço em leito natural - com carregadeira e caminhão basculante de 14 m³</t>
  </si>
  <si>
    <t>m³</t>
  </si>
  <si>
    <t>2.3</t>
  </si>
  <si>
    <t>REGULARIZAÇÃO DE SUPERFÍCIES COM MOTONIVELADORA. AF_11/2019</t>
  </si>
  <si>
    <t>2.4</t>
  </si>
  <si>
    <t>Compactação de aterros a 100% do Proctor intermediário</t>
  </si>
  <si>
    <t>2.5</t>
  </si>
  <si>
    <t>C-020016</t>
  </si>
  <si>
    <t>ESCAVAÇÃO MECÂNICA SOLO 1a CATEGORIA COM RETROESCAVADEIRA</t>
  </si>
  <si>
    <t>M3</t>
  </si>
  <si>
    <t>2.6</t>
  </si>
  <si>
    <t>TRANSPORTE COM CAMINHÃO BASCULANTE DE 14 M³, EM VIA URBANA EM REVESTIMENTO PRIMÁRIO (UNIDADE: M3XKM). AF_07/2020</t>
  </si>
  <si>
    <t>M3XKM</t>
  </si>
  <si>
    <t>QTD</t>
  </si>
  <si>
    <t>MÃO DE OBRA</t>
  </si>
  <si>
    <t>3</t>
  </si>
  <si>
    <t>Benefícios e Despesas Indiretas (BDI)</t>
  </si>
  <si>
    <t>1.1. 000006 Mobilização e Desmobilização de pessoal e equipamentos U (UN)</t>
  </si>
  <si>
    <t>Mobilização e Desmobilização de pessoal e equipamentos (UN)</t>
  </si>
  <si>
    <t>1.2. 00004813 PLACA DE OBRA (PARA CONSTRUCAO CIVIL) EM CHAPA GALVANIZADA *N. 22*, ADESIVADA, DE *2,0 X 1,125* M (M2)</t>
  </si>
  <si>
    <t>A</t>
  </si>
  <si>
    <t>L</t>
  </si>
  <si>
    <t>PLACA DE OBRA (PARA CONSTRUCAO CIVIL) EM CHAPA GALVANIZADA *N. 22*</t>
  </si>
  <si>
    <t>L*A</t>
  </si>
  <si>
    <t>1.3. COMP-71665932 Administração Local de Obra (Un)</t>
  </si>
  <si>
    <t>m</t>
  </si>
  <si>
    <t>1*m</t>
  </si>
  <si>
    <t>2.1. 5502985 Limpeza mecanizada da camada vegetal (m²)</t>
  </si>
  <si>
    <t>C</t>
  </si>
  <si>
    <t xml:space="preserve">Limpeza mecanizada da camada vegetal </t>
  </si>
  <si>
    <t>L*C</t>
  </si>
  <si>
    <t>2.2. 5501882 Escavação, carga e transporte de material de 1ª categoria - DMT de 1.400 a 1.600 m - caminho de serviço em leito natural - com carregadeira e caminhão basculante de 14 m³ (m³)</t>
  </si>
  <si>
    <t>Escavação, carga e transporte de material de 1ª categoria</t>
  </si>
  <si>
    <t>C*L*A</t>
  </si>
  <si>
    <t>2.3. 100575 REGULARIZAÇÃO DE SUPERFÍCIES COM MOTONIVELADORA. AF_11/2019 (M2)</t>
  </si>
  <si>
    <t>(L*C)*QTD</t>
  </si>
  <si>
    <t>2.4. 5503041 Compactação de aterros a 100% do Proctor intermediário (m³)</t>
  </si>
  <si>
    <t>Compactação de aterros a 95% proctor normal</t>
  </si>
  <si>
    <t>2.5. C-020016 ESCAVAÇÃO MECÂNICA SOLO 1a CATEGORIA COM RETROESCAVADEIRA (M3)</t>
  </si>
  <si>
    <t>(L*C*A*QTD)</t>
  </si>
  <si>
    <t>2.6. 93592 TRANSPORTE COM CAMINHÃO BASCULANTE DE 14 M³, EM VIA URBANA EM REVESTIMENTO PRIMÁRIO (UNIDADE: M3XKM). AF_07/2020 (M3XKM)</t>
  </si>
  <si>
    <t>Km</t>
  </si>
  <si>
    <t>Km*M3</t>
  </si>
  <si>
    <t>Serviço</t>
  </si>
  <si>
    <t>UNID</t>
  </si>
  <si>
    <t>COEFICIENTE</t>
  </si>
  <si>
    <t>PREÇO UNITÁRIO</t>
  </si>
  <si>
    <t>TOTAL</t>
  </si>
  <si>
    <t>Mobilização e Desmobilização de pessoal e equipamentos</t>
  </si>
  <si>
    <t>TOTAL Serviço:</t>
  </si>
  <si>
    <t>VALOR:</t>
  </si>
  <si>
    <t>Material</t>
  </si>
  <si>
    <t>PLACA DE OBRA (PARA CONSTRUCAO CIVIL) EM CHAPA GALVANIZADA *N. 22*, ADESIVADA, DE *2,4 X 1,2* M (SEM POSTES PARA FIXACAO)</t>
  </si>
  <si>
    <t>TOTAL Material:</t>
  </si>
  <si>
    <t>Mão de Obra com Encargos Complementares</t>
  </si>
  <si>
    <t>90767</t>
  </si>
  <si>
    <t>APONTADOR OU APROPRIADOR COM ENCARGOS COMPLEMENTARES</t>
  </si>
  <si>
    <t>H</t>
  </si>
  <si>
    <t>100300</t>
  </si>
  <si>
    <t>AUXILIAR DE ALMOXARIFE COM ENCARGOS COMPLEMENTARES</t>
  </si>
  <si>
    <t>90776</t>
  </si>
  <si>
    <t>ENCARREGADO GERAL COM ENCARGOS COMPLEMENTARES</t>
  </si>
  <si>
    <t>90777</t>
  </si>
  <si>
    <t>ENGENHEIRO CIVIL DE OBRA JUNIOR COM ENCARGOS COMPLEMENTARES</t>
  </si>
  <si>
    <t>90778</t>
  </si>
  <si>
    <t>ENGENHEIRO CIVIL DE OBRA PLENO COM ENCARGOS COMPLEMENTARES</t>
  </si>
  <si>
    <t>90780</t>
  </si>
  <si>
    <t>MESTRE DE OBRAS COM ENCARGOS COMPLEMENTARES</t>
  </si>
  <si>
    <t>100309</t>
  </si>
  <si>
    <t>TÉCNICO EM SEGURANÇA DO TRABALHO COM ENCARGOS COMPLEMENTARES</t>
  </si>
  <si>
    <t>88326</t>
  </si>
  <si>
    <t>VIGIA NOTURNO COM ENCARGOS COMPLEMENTARES</t>
  </si>
  <si>
    <t>TOTAL Mão de Obra com Encargos Complementares:</t>
  </si>
  <si>
    <t>EQUIPAMENTOS</t>
  </si>
  <si>
    <t>QUANT</t>
  </si>
  <si>
    <t>UTILIZAÇÃO</t>
  </si>
  <si>
    <t>CUSTO OPERACIONAL</t>
  </si>
  <si>
    <t>CUSTO HORÁRIO</t>
  </si>
  <si>
    <t>PROD</t>
  </si>
  <si>
    <t>IMPR</t>
  </si>
  <si>
    <t>E9540</t>
  </si>
  <si>
    <t>Trator sobre esteiras com lâmina - 127 kW</t>
  </si>
  <si>
    <t>TOTAL EQUIPAMENTOS:</t>
  </si>
  <si>
    <t>CONSUMO</t>
  </si>
  <si>
    <t>SALÁRIO HORA</t>
  </si>
  <si>
    <t>h</t>
  </si>
  <si>
    <t>TOTAL MÃO DE OBRA:</t>
  </si>
  <si>
    <t>Custo Horário da Execução:</t>
  </si>
  <si>
    <t>Produção da Equipe:</t>
  </si>
  <si>
    <t>Custo Unitário da Execução:</t>
  </si>
  <si>
    <t>Custo do FIC (0,0469):</t>
  </si>
  <si>
    <t>Custo Direto Total:</t>
  </si>
  <si>
    <t>E9667</t>
  </si>
  <si>
    <t>Caminhão basculante com capacidade de 14 m³ - 188 kW</t>
  </si>
  <si>
    <t>E9511</t>
  </si>
  <si>
    <t>Carregadeira de pneus com capacidade de 3,40 m³ - 195 kW</t>
  </si>
  <si>
    <t>E9541</t>
  </si>
  <si>
    <t>Trator sobre esteiras com lâmina - 259 kW</t>
  </si>
  <si>
    <t>Equipamento Custo Horário</t>
  </si>
  <si>
    <t>MOTONIVELADORA POTÊNCIA BÁSICA LÍQUIDA (PRIMEIRA MARCHA) 125 HP, PESO BRUTO 13032 KG, LARGURA DA LÂMINA DE 3,7 M - CHI DIURNO. AF_06/2014</t>
  </si>
  <si>
    <t>CHI</t>
  </si>
  <si>
    <t>5932</t>
  </si>
  <si>
    <t>MOTONIVELADORA POTÊNCIA BÁSICA LÍQUIDA (PRIMEIRA MARCHA) 125 HP, PESO BRUTO 13032 KG, LARGURA DA LÂMINA DE 3,7 M - CHP DIURNO. AF_06/2014</t>
  </si>
  <si>
    <t>CHP</t>
  </si>
  <si>
    <t>TOTAL Equipamento Custo Horário:</t>
  </si>
  <si>
    <t>88316</t>
  </si>
  <si>
    <t>E9571</t>
  </si>
  <si>
    <t>Caminhão tanque com capacidade de 10.000 l - 188 kW</t>
  </si>
  <si>
    <t>E9518</t>
  </si>
  <si>
    <t>Grade de 24 discos rebocável de D = 60 cm (24”)</t>
  </si>
  <si>
    <t>E9524</t>
  </si>
  <si>
    <t>Motoniveladora - 93 kW</t>
  </si>
  <si>
    <t>E9685</t>
  </si>
  <si>
    <t>Rolo compactador pé de carneiro vibratório autopropelido por pneus de 11,6 t - 82 kW</t>
  </si>
  <si>
    <t>E9577</t>
  </si>
  <si>
    <t>Trator agrícola sobre pneus - 77 kW</t>
  </si>
  <si>
    <t>Equipamento</t>
  </si>
  <si>
    <t>INS-00999019</t>
  </si>
  <si>
    <t>Escavação em Solo de 1° Categoria Utilizando Retroescavadeira de Pneus incluso operador e custos operacionais e depreciações</t>
  </si>
  <si>
    <t xml:space="preserve">Composições </t>
  </si>
  <si>
    <t>TOTAL Equipamento:</t>
  </si>
  <si>
    <t>89877</t>
  </si>
  <si>
    <t>CAMINHÃO BASCULANTE 14 M3, COM CAVALO MECÂNICO DE CAPACIDADE MÁXIMA DE TRAÇÃO COMBINADO DE 36000 KG, POTÊNCIA 286 CV, INCLUSIVE SEMIREBOQUE COM CAÇAMBA METÁLICA - CHI DIURNO. AF_12/2014</t>
  </si>
  <si>
    <t>89876</t>
  </si>
  <si>
    <t>CAMINHÃO BASCULANTE 14 M3, COM CAVALO MECÂNICO DE CAPACIDADE MÁXIMA DE TRAÇÃO COMBINADO DE 36000 KG, POTÊNCIA 286 CV, INCLUSIVE SEMIREBOQUE COM CAÇAMBA METÁLICA - CHP DIURNO. AF_12/2014</t>
  </si>
  <si>
    <t>COMP-71665932 Administração Local de Obra (Un)</t>
  </si>
  <si>
    <t>C-020016 ESCAVAÇÃO MECÂNICA SOLO 1a CATEGORIA COM RETROESCAVADEIRA (M3)</t>
  </si>
  <si>
    <t>90767 APONTADOR OU APROPRIADOR COM ENCARGOS COMPLEMENTARES (H)</t>
  </si>
  <si>
    <t>Encargos Complementares</t>
  </si>
  <si>
    <t>00043482</t>
  </si>
  <si>
    <t>EPI - FAMILIA ALMOXARIFE - HORISTA (ENCARGOS COMPLEMENTARES - COLETADO CAIXA)</t>
  </si>
  <si>
    <t>00037372</t>
  </si>
  <si>
    <t>EXAMES - HORISTA (COLETADO CAIXA - ENCARGOS COMPLEMENTARES)</t>
  </si>
  <si>
    <t>00043458</t>
  </si>
  <si>
    <t>FERRAMENTAS - FAMILIA ALMOXARIFE - HORISTA (ENCARGOS COMPLEMENTARES - COLETADO CAIXA)</t>
  </si>
  <si>
    <t>00037373</t>
  </si>
  <si>
    <t>SEGURO - HORISTA (COLETADO CAIXA - ENCARGOS COMPLEMENTARES)</t>
  </si>
  <si>
    <t>TOTAL Encargos Complementares:</t>
  </si>
  <si>
    <t>Mão de Obra</t>
  </si>
  <si>
    <t>00006122</t>
  </si>
  <si>
    <t>APONTADOR OU APROPRIADOR DE MAO DE OBRA (HORISTA)</t>
  </si>
  <si>
    <t>TOTAL Mão de Obra:</t>
  </si>
  <si>
    <t>95393</t>
  </si>
  <si>
    <t>CURSO DE CAPACITAÇÃO PARA APONTADOR OU APROPRIADOR (ENCARGOS COMPLEMENTARES) - HORISTA</t>
  </si>
  <si>
    <t>100300 AUXILIAR DE ALMOXARIFE COM ENCARGOS COMPLEMENTARES (H)</t>
  </si>
  <si>
    <t>00034392</t>
  </si>
  <si>
    <t>AUXILIAR DE ALMOXARIFE (HORISTA)</t>
  </si>
  <si>
    <t>CURSO DE CAPACITAÇÃO PARA AUXILIAR DE ALMOXARIFE (ENCARGOS COMPLEMENTARES) - HORISTA</t>
  </si>
  <si>
    <t>89877 CAMINHÃO BASCULANTE 14 M3, COM CAVALO MECÂNICO DE CAPACIDADE MÁXIMA DE TRAÇÃO COMBINADO DE 36000 KG, POTÊNCIA 286 CV, INCLUSIVE SEMIREBOQUE COM CAÇAMBA METÁLICA - CHI DIURNO. AF_12/2014 (CHI)</t>
  </si>
  <si>
    <t>88281</t>
  </si>
  <si>
    <t>MOTORISTA DE BASCULANTE COM ENCARGOS COMPLEMENTARES</t>
  </si>
  <si>
    <t>89870</t>
  </si>
  <si>
    <t>CAMINHÃO BASCULANTE 14 M3, COM CAVALO MECÂNICO DE CAPACIDADE MÁXIMA DE TRAÇÃO COMBINADO DE 36000 KG, POTÊNCIA 286 CV, INCLUSIVE SEMIREBOQUE COM CAÇAMBA METÁLICA - DEPRECIAÇÃO. AF_12/2014</t>
  </si>
  <si>
    <t>89872</t>
  </si>
  <si>
    <t>CAMINHÃO BASCULANTE 14 M3, COM CAVALO MECÂNICO DE CAPACIDADE MÁXIMA DE TRAÇÃO COMBINADO DE 36000 KG, POTÊNCIA 286 CV, INCLUSIVE SEMIREBOQUE COM CAÇAMBA METÁLICA - IMPOSTOS E SEGUROS. AF_12/2014</t>
  </si>
  <si>
    <t>89871</t>
  </si>
  <si>
    <t>CAMINHÃO BASCULANTE 14 M3, COM CAVALO MECÂNICO DE CAPACIDADE MÁXIMA DE TRAÇÃO COMBINADO DE 36000 KG, POTÊNCIA 286 CV, INCLUSIVE SEMIREBOQUE COM CAÇAMBA METÁLICA - JUROS. AF_12/2014</t>
  </si>
  <si>
    <t>89876 CAMINHÃO BASCULANTE 14 M3, COM CAVALO MECÂNICO DE CAPACIDADE MÁXIMA DE TRAÇÃO COMBINADO DE 36000 KG, POTÊNCIA 286 CV, INCLUSIVE SEMIREBOQUE COM CAÇAMBA METÁLICA - CHP DIURNO. AF_12/2014 (CHP)</t>
  </si>
  <si>
    <t>89873</t>
  </si>
  <si>
    <t>CAMINHÃO BASCULANTE 14 M3, COM CAVALO MECÂNICO DE CAPACIDADE MÁXIMA DE TRAÇÃO COMBINADO DE 36000 KG, POTÊNCIA 286 CV, INCLUSIVE SEMIREBOQUE COM CAÇAMBA METÁLICA - MANUTENÇÃO. AF_12/2014</t>
  </si>
  <si>
    <t>89874</t>
  </si>
  <si>
    <t>CAMINHÃO BASCULANTE 14 M3, COM CAVALO MECÂNICO DE CAPACIDADE MÁXIMA DE TRAÇÃO COMBINADO DE 36000 KG, POTÊNCIA 286 CV, INCLUSIVE SEMIREBOQUE COM CAÇAMBA METÁLICA - MATERIAIS NA OPERAÇÃO. AF_12/2014</t>
  </si>
  <si>
    <t>89870 CAMINHÃO BASCULANTE 14 M3, COM CAVALO MECÂNICO DE CAPACIDADE MÁXIMA DE TRAÇÃO COMBINADO DE 36000 KG, POTÊNCIA 286 CV, INCLUSIVE SEMIREBOQUE COM CAÇAMBA METÁLICA - DEPRECIAÇÃO. AF_12/2014 (H)</t>
  </si>
  <si>
    <t>00037762</t>
  </si>
  <si>
    <t>CAVALO MECANICO TRACAO 4X2, PESO BRUTO TOTAL 16000 KG, CAPACIDADE MAXIMA DE TRACAO *36000* KG, DISTANCIA ENTRE EIXOS *3,56* M, POTENCIA *286* CV (INCLUI CABINE E CHASSI, NAO INCLUI SEMIRREBOQUE)</t>
  </si>
  <si>
    <t>00037743</t>
  </si>
  <si>
    <t>SEMIRREBOQUE COM DOIS EIXOS EM TANDEM TIPO BASCULANTE COM CACAMBA METALICA 14 M3  (INCLUI MONTAGEM, NAO INCLUI CAVALO MECANICO)</t>
  </si>
  <si>
    <t>89872 CAMINHÃO BASCULANTE 14 M3, COM CAVALO MECÂNICO DE CAPACIDADE MÁXIMA DE TRAÇÃO COMBINADO DE 36000 KG, POTÊNCIA 286 CV, INCLUSIVE SEMIREBOQUE COM CAÇAMBA METÁLICA - IMPOSTOS E SEGUROS. AF_12/2014 (H)</t>
  </si>
  <si>
    <t>89871 CAMINHÃO BASCULANTE 14 M3, COM CAVALO MECÂNICO DE CAPACIDADE MÁXIMA DE TRAÇÃO COMBINADO DE 36000 KG, POTÊNCIA 286 CV, INCLUSIVE SEMIREBOQUE COM CAÇAMBA METÁLICA - JUROS. AF_12/2014 (H)</t>
  </si>
  <si>
    <t>89873 CAMINHÃO BASCULANTE 14 M3, COM CAVALO MECÂNICO DE CAPACIDADE MÁXIMA DE TRAÇÃO COMBINADO DE 36000 KG, POTÊNCIA 286 CV, INCLUSIVE SEMIREBOQUE COM CAÇAMBA METÁLICA - MANUTENÇÃO. AF_12/2014 (H)</t>
  </si>
  <si>
    <t>89874 CAMINHÃO BASCULANTE 14 M3, COM CAVALO MECÂNICO DE CAPACIDADE MÁXIMA DE TRAÇÃO COMBINADO DE 36000 KG, POTÊNCIA 286 CV, INCLUSIVE SEMIREBOQUE COM CAÇAMBA METÁLICA - MATERIAIS NA OPERAÇÃO. AF_12/2014 (H)</t>
  </si>
  <si>
    <t>00004221</t>
  </si>
  <si>
    <t>OLEO DIESEL COMBUSTIVEL COMUM</t>
  </si>
  <si>
    <t>95393 CURSO DE CAPACITAÇÃO PARA APONTADOR OU APROPRIADOR (ENCARGOS COMPLEMENTARES) - HORISTA (H)</t>
  </si>
  <si>
    <t>100290 CURSO DE CAPACITAÇÃO PARA AUXILIAR DE ALMOXARIFE (ENCARGOS COMPLEMENTARES) - HORISTA (H)</t>
  </si>
  <si>
    <t>95401 CURSO DE CAPACITAÇÃO PARA ENCARREGADO GERAL (ENCARGOS COMPLEMENTARES) - HORISTA (H)</t>
  </si>
  <si>
    <t>00004083</t>
  </si>
  <si>
    <t>ENCARREGADO GERAL DE OBRAS (HORISTA)</t>
  </si>
  <si>
    <t>95402 CURSO DE CAPACITAÇÃO PARA ENGENHEIRO CIVIL DE OBRA JÚNIOR (ENCARGOS COMPLEMENTARES) - HORISTA (H)</t>
  </si>
  <si>
    <t>00002706</t>
  </si>
  <si>
    <t>ENGENHEIRO CIVIL DE OBRA JUNIOR</t>
  </si>
  <si>
    <t>95403 CURSO DE CAPACITAÇÃO PARA ENGENHEIRO CIVIL DE OBRA PLENO (ENCARGOS COMPLEMENTARES) - HORISTA (H)</t>
  </si>
  <si>
    <t>00002707</t>
  </si>
  <si>
    <t>ENGENHEIRO CIVIL DE OBRA PLENO</t>
  </si>
  <si>
    <t>95405 CURSO DE CAPACITAÇÃO PARA MESTRE DE OBRAS (ENCARGOS COMPLEMENTARES) - HORISTA (H)</t>
  </si>
  <si>
    <t>00004069</t>
  </si>
  <si>
    <t>MESTRE DE OBRAS (HORISTA)</t>
  </si>
  <si>
    <t>95346 CURSO DE CAPACITAÇÃO PARA MOTORISTA DE BASCULANTE (ENCARGOS COMPLEMENTARES) - HORISTA (H)</t>
  </si>
  <si>
    <t>00020020</t>
  </si>
  <si>
    <t>MOTORISTA DE CAMINHAO-BASCULANTE (HORISTA)</t>
  </si>
  <si>
    <t>95363 CURSO DE CAPACITAÇÃO PARA OPERADOR DE MOTONIVELADORA (ENCARGOS COMPLEMENTARES) - HORISTA (H)</t>
  </si>
  <si>
    <t>00004239</t>
  </si>
  <si>
    <t>OPERADOR DE MOTONIVELADORA</t>
  </si>
  <si>
    <t>95378 CURSO DE CAPACITAÇÃO PARA SERVENTE (ENCARGOS COMPLEMENTARES) - HORISTA (H)</t>
  </si>
  <si>
    <t>00006111</t>
  </si>
  <si>
    <t>SERVENTE DE OBRAS</t>
  </si>
  <si>
    <t>100299 CURSO DE CAPACITAÇÃO PARA TÉCNICO EM SEGURANÇA DO TRABALHO (ENCARGOS COMPLEMENTARES) - HORISTA (H)</t>
  </si>
  <si>
    <t>00040943</t>
  </si>
  <si>
    <t>TECNICO EM SEGURANCA DO TRABALHO (HORISTA)</t>
  </si>
  <si>
    <t>95388 CURSO DE CAPACITAÇÃO PARA VIGIA NOTURNO (ENCARGOS COMPLEMENTARES) - HORISTA (H)</t>
  </si>
  <si>
    <t>00041776</t>
  </si>
  <si>
    <t>VIGIA NOTURNO, HORA EFETIVAMENTE TRABALHADA DE 22 H AS 5 H (COM ADICIONAL NOTURNO)</t>
  </si>
  <si>
    <t>90776 ENCARREGADO GERAL COM ENCARGOS COMPLEMENTARES (H)</t>
  </si>
  <si>
    <t>00043487</t>
  </si>
  <si>
    <t>EPI - FAMILIA ENCARREGADO GERAL - HORISTA (ENCARGOS COMPLEMENTARES - COLETADO CAIXA)</t>
  </si>
  <si>
    <t>00043463</t>
  </si>
  <si>
    <t>FERRAMENTAS - FAMILIA ENCARREGADO GERAL - HORISTA (ENCARGOS COMPLEMENTARES - COLETADO CAIXA)</t>
  </si>
  <si>
    <t>95401</t>
  </si>
  <si>
    <t>CURSO DE CAPACITAÇÃO PARA ENCARREGADO GERAL (ENCARGOS COMPLEMENTARES) - HORISTA</t>
  </si>
  <si>
    <t>90777 ENGENHEIRO CIVIL DE OBRA JUNIOR COM ENCARGOS COMPLEMENTARES (H)</t>
  </si>
  <si>
    <t>00043486</t>
  </si>
  <si>
    <t>EPI - FAMILIA ENGENHEIRO CIVIL - HORISTA (ENCARGOS COMPLEMENTARES - COLETADO CAIXA)</t>
  </si>
  <si>
    <t>00043462</t>
  </si>
  <si>
    <t>FERRAMENTAS - FAMILIA ENGENHEIRO CIVIL - HORISTA (ENCARGOS COMPLEMENTARES - COLETADO CAIXA)</t>
  </si>
  <si>
    <t>95402</t>
  </si>
  <si>
    <t>CURSO DE CAPACITAÇÃO PARA ENGENHEIRO CIVIL DE OBRA JÚNIOR (ENCARGOS COMPLEMENTARES) - HORISTA</t>
  </si>
  <si>
    <t>90778 ENGENHEIRO CIVIL DE OBRA PLENO COM ENCARGOS COMPLEMENTARES (H)</t>
  </si>
  <si>
    <t>95403</t>
  </si>
  <si>
    <t>CURSO DE CAPACITAÇÃO PARA ENGENHEIRO CIVIL DE OBRA PLENO (ENCARGOS COMPLEMENTARES) - HORISTA</t>
  </si>
  <si>
    <t>90780 MESTRE DE OBRAS COM ENCARGOS COMPLEMENTARES (H)</t>
  </si>
  <si>
    <t>95405</t>
  </si>
  <si>
    <t>CURSO DE CAPACITAÇÃO PARA MESTRE DE OBRAS (ENCARGOS COMPLEMENTARES) - HORISTA</t>
  </si>
  <si>
    <t>5934 MOTONIVELADORA POTÊNCIA BÁSICA LÍQUIDA (PRIMEIRA MARCHA) 125 HP, PESO BRUTO 13032 KG, LARGURA DA LÂMINA DE 3,7 M - CHI DIURNO. AF_06/2014 (CHI)</t>
  </si>
  <si>
    <t>88300</t>
  </si>
  <si>
    <t>OPERADOR DE MOTONIVELADORA COM ENCARGOS COMPLEMENTARES</t>
  </si>
  <si>
    <t>89228</t>
  </si>
  <si>
    <t>MOTONIVELADORA POTÊNCIA BÁSICA LÍQUIDA (PRIMEIRA MARCHA) 125 HP, PESO BRUTO 13032 KG, LARGURA DA LÂMINA DE 3,7 M - DEPRECIAÇÃO. AF_06/2014</t>
  </si>
  <si>
    <t>89229</t>
  </si>
  <si>
    <t>MOTONIVELADORA POTÊNCIA BÁSICA LÍQUIDA (PRIMEIRA MARCHA) 125 HP, PESO BRUTO 13032 KG, LARGURA DA LÂMINA DE 3,7 M - JUROS. AF_06/2014</t>
  </si>
  <si>
    <t>5932 MOTONIVELADORA POTÊNCIA BÁSICA LÍQUIDA (PRIMEIRA MARCHA) 125 HP, PESO BRUTO 13032 KG, LARGURA DA LÂMINA DE 3,7 M - CHP DIURNO. AF_06/2014 (CHP)</t>
  </si>
  <si>
    <t>5779</t>
  </si>
  <si>
    <t>MOTONIVELADORA POTÊNCIA BÁSICA LÍQUIDA (PRIMEIRA MARCHA) 125 HP, PESO BRUTO 13032 KG, LARGURA DA LÂMINA DE 3,7 M - MANUTENÇÃO. AF_06/2014</t>
  </si>
  <si>
    <t>53849</t>
  </si>
  <si>
    <t>MOTONIVELADORA POTÊNCIA BÁSICA LÍQUIDA (PRIMEIRA MARCHA) 125 HP, PESO BRUTO 13032 KG, LARGURA DA LÂMINA DE 3,7 M - MATERIAIS NA OPERAÇÃO. AF_06/2014</t>
  </si>
  <si>
    <t>89228 MOTONIVELADORA POTÊNCIA BÁSICA LÍQUIDA (PRIMEIRA MARCHA) 125 HP, PESO BRUTO 13032 KG, LARGURA DA LÂMINA DE 3,7 M - DEPRECIAÇÃO. AF_06/2014 (H)</t>
  </si>
  <si>
    <t>00004090</t>
  </si>
  <si>
    <t>MOTONIVELADORA POTENCIA BASICA LIQUIDA (PRIMEIRA MARCHA) 125 HP , PESO BRUTO 13843 KG, LARGURA DA LAMINA DE 3,7 M</t>
  </si>
  <si>
    <t>89229 MOTONIVELADORA POTÊNCIA BÁSICA LÍQUIDA (PRIMEIRA MARCHA) 125 HP, PESO BRUTO 13032 KG, LARGURA DA LÂMINA DE 3,7 M - JUROS. AF_06/2014 (H)</t>
  </si>
  <si>
    <t>5779 MOTONIVELADORA POTÊNCIA BÁSICA LÍQUIDA (PRIMEIRA MARCHA) 125 HP, PESO BRUTO 13032 KG, LARGURA DA LÂMINA DE 3,7 M - MANUTENÇÃO. AF_06/2014 (H)</t>
  </si>
  <si>
    <t>53849 MOTONIVELADORA POTÊNCIA BÁSICA LÍQUIDA (PRIMEIRA MARCHA) 125 HP, PESO BRUTO 13032 KG, LARGURA DA LÂMINA DE 3,7 M - MATERIAIS NA OPERAÇÃO. AF_06/2014 (H)</t>
  </si>
  <si>
    <t>88281 MOTORISTA DE BASCULANTE COM ENCARGOS COMPLEMENTARES (H)</t>
  </si>
  <si>
    <t>00037370</t>
  </si>
  <si>
    <t>ALIMENTACAO - HORISTA (COLETADO CAIXA - ENCARGOS COMPLEMENTARES)</t>
  </si>
  <si>
    <t>00043488</t>
  </si>
  <si>
    <t>EPI - FAMILIA OPERADOR ESCAVADEIRA - HORISTA (ENCARGOS COMPLEMENTARES - COLETADO CAIXA)</t>
  </si>
  <si>
    <t>00043464</t>
  </si>
  <si>
    <t>FERRAMENTAS - FAMILIA OPERADOR ESCAVADEIRA - HORISTA (ENCARGOS COMPLEMENTARES - COLETADO CAIXA)</t>
  </si>
  <si>
    <t>00037371</t>
  </si>
  <si>
    <t>TRANSPORTE - HORISTA (COLETADO CAIXA - ENCARGOS COMPLEMENTARES)</t>
  </si>
  <si>
    <t>CURSO DE CAPACITAÇÃO PARA MOTORISTA DE BASCULANTE (ENCARGOS COMPLEMENTARES) - HORISTA</t>
  </si>
  <si>
    <t>88300 OPERADOR DE MOTONIVELADORA COM ENCARGOS COMPLEMENTARES (H)</t>
  </si>
  <si>
    <t>CURSO DE CAPACITAÇÃO PARA OPERADOR DE MOTONIVELADORA (ENCARGOS COMPLEMENTARES) - HORISTA</t>
  </si>
  <si>
    <t>88316 SERVENTE COM ENCARGOS COMPLEMENTARES (H)</t>
  </si>
  <si>
    <t>00043491</t>
  </si>
  <si>
    <t>EPI - FAMILIA SERVENTE - HORISTA (ENCARGOS COMPLEMENTARES - COLETADO CAIXA)</t>
  </si>
  <si>
    <t>00043467</t>
  </si>
  <si>
    <t>FERRAMENTAS - FAMILIA SERVENTE - HORISTA (ENCARGOS COMPLEMENTARES - COLETADO CAIXA)</t>
  </si>
  <si>
    <t>CURSO DE CAPACITAÇÃO PARA SERVENTE (ENCARGOS COMPLEMENTARES) - HORISTA</t>
  </si>
  <si>
    <t>100309 TÉCNICO EM SEGURANÇA DO TRABALHO COM ENCARGOS COMPLEMENTARES (H)</t>
  </si>
  <si>
    <t>CURSO DE CAPACITAÇÃO PARA TÉCNICO EM SEGURANÇA DO TRABALHO (ENCARGOS COMPLEMENTARES) - HORISTA</t>
  </si>
  <si>
    <t>88326 VIGIA NOTURNO COM ENCARGOS COMPLEMENTARES (H)</t>
  </si>
  <si>
    <t>CURSO DE CAPACITAÇÃO PARA VIGIA NOTURNO (ENCARGOS COMPLEMENTARES) - HORISTA</t>
  </si>
  <si>
    <t>%</t>
  </si>
  <si>
    <t>B</t>
  </si>
  <si>
    <t>VALOR (R$)</t>
  </si>
  <si>
    <t>MÊS 1</t>
  </si>
  <si>
    <t>MÊS 2</t>
  </si>
  <si>
    <t>MÊS 3</t>
  </si>
  <si>
    <t>Total parcela</t>
  </si>
  <si>
    <t>GRUPO 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</si>
  <si>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</si>
  <si>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</si>
  <si>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</si>
  <si>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</si>
  <si>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</si>
  <si>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</si>
  <si>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</si>
  <si>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</si>
  <si>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</si>
  <si>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GRUPO 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</si>
  <si>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</si>
  <si>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</si>
  <si>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</si>
  <si>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</si>
  <si>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</si>
  <si>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</si>
  <si>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</si>
  <si>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</si>
  <si>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</si>
  <si>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</si>
  <si>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GRUPO C</t>
  </si>
  <si>
    <t>C1</t>
  </si>
  <si>
    <t>C2</t>
  </si>
  <si>
    <t>C3</t>
  </si>
  <si>
    <t>C4</t>
  </si>
  <si>
    <t>C5</t>
  </si>
  <si>
    <t>D</t>
  </si>
  <si>
    <t>GRUPO D</t>
  </si>
  <si>
    <t>D1</t>
  </si>
  <si>
    <t>D2</t>
  </si>
  <si>
    <t>INSS</t>
  </si>
  <si>
    <t>SESI</t>
  </si>
  <si>
    <t>SENAI</t>
  </si>
  <si>
    <t>INCRA</t>
  </si>
  <si>
    <t>SEBRAE</t>
  </si>
  <si>
    <t>Salário Educação</t>
  </si>
  <si>
    <t>FGTS</t>
  </si>
  <si>
    <t>SECONCI</t>
  </si>
  <si>
    <t>Repouso Semanal Remunerado</t>
  </si>
  <si>
    <t>Feriados</t>
  </si>
  <si>
    <t>13º Salário</t>
  </si>
  <si>
    <t>Faltas Justificadas</t>
  </si>
  <si>
    <t>Férias Gozadas</t>
  </si>
  <si>
    <t>Salário Maternidade</t>
  </si>
  <si>
    <t>Aviso Prévio Indenizado</t>
  </si>
  <si>
    <t>Férias Indenizadas</t>
  </si>
  <si>
    <t>Indenização Adicional</t>
  </si>
  <si>
    <t>CONSTRUTORA VC LTDA</t>
  </si>
  <si>
    <t>CNPJ nº 35.634.600/0001-96</t>
  </si>
  <si>
    <t>End.: Pass. Suely, Conj. Turmalina, 05, bairro do UNA; Belem-PA</t>
  </si>
  <si>
    <t>OBRA:</t>
  </si>
  <si>
    <t>Contratação de Empresa para Realização das Obras de Recuperação de 42,35km de Estradas Vicinais no Município de Ourém/PA</t>
  </si>
  <si>
    <t xml:space="preserve">CONCORRÊNCIA ELETRÔNICA </t>
  </si>
  <si>
    <t>Nº 003/2024 – PMO – CP</t>
  </si>
  <si>
    <t xml:space="preserve">Processo Administrativo </t>
  </si>
  <si>
    <t>Nº 2024.0605.001 - PMO</t>
  </si>
  <si>
    <t>Bancos utilizados:</t>
  </si>
  <si>
    <t>SEDOP-05/2023 COM DES./ SICRO 2 - 11/2016 COM DES. /  SICRO 04/2023 COM DES. / SINAPI 07/2023 COM DES.</t>
  </si>
  <si>
    <t>BDI= 29,77%</t>
  </si>
  <si>
    <t>PLANILHA ORCAMENTÁRIA</t>
  </si>
  <si>
    <t>VALOR DO ORÇAMENTO - R$</t>
  </si>
  <si>
    <t>VALOR TOTAL COM BDI DE 29,77% - R$</t>
  </si>
  <si>
    <t>VALOR DO BDI  DE 29,77% - R$</t>
  </si>
  <si>
    <t>VICENTE VIEIRA COSTA
RG nº 4452648 SSP/MA
CPF nº 015.835.033-23
Sócio adm.</t>
  </si>
  <si>
    <t>COMPOSIÇÕES - CPU</t>
  </si>
  <si>
    <t>COMPOSIÇÕES PRÓPRIAS</t>
  </si>
  <si>
    <t>TOTAL- R$</t>
  </si>
  <si>
    <t>PREÇO UNITÁRIO - R$</t>
  </si>
  <si>
    <t>PREÇO UNITÁRIO-R$</t>
  </si>
  <si>
    <t>COMPOSIÇÕES AUXILIARES</t>
  </si>
  <si>
    <t>CRONOGRAMA FÍSICO FINANCEIRO DA OBRA</t>
  </si>
  <si>
    <t>COMPOSIÇÃO DE ENCARGOS SOCIAIS</t>
  </si>
  <si>
    <t>ENCARGOS SOCIAIS SOBRE A MÃO DE OBRA</t>
  </si>
  <si>
    <t xml:space="preserve"> DESCRIÇÃO</t>
  </si>
  <si>
    <t>COM DESONERAÇÃO</t>
  </si>
  <si>
    <t>HORISTA</t>
  </si>
  <si>
    <t>MENSALISTA</t>
  </si>
  <si>
    <t>Seguro Contra Acidentes de Trabalho</t>
  </si>
  <si>
    <t>Total dos Encargos Sociais Básicos</t>
  </si>
  <si>
    <t>Auxílio - Enfremidade</t>
  </si>
  <si>
    <t>Liçença Paternidade</t>
  </si>
  <si>
    <t>Dias de Chuva</t>
  </si>
  <si>
    <t>Auxílio - Acidente de Trabalho</t>
  </si>
  <si>
    <t>Total dos Encargos Sociais que recebem incidências de A</t>
  </si>
  <si>
    <t>Aviso Prévio Trabalho</t>
  </si>
  <si>
    <t>Depósito Rescisão sem Justa Causa</t>
  </si>
  <si>
    <t>Total dos Encargos Sociais que não recebem incidências de A</t>
  </si>
  <si>
    <t>Reincidência de Grupo A</t>
  </si>
  <si>
    <t>Reincidência de Grupo A sobre Aviso Prévio Trabalho e Reincidência do FGTS sobre Aviso Prévio Indenizado</t>
  </si>
  <si>
    <t>Total de Reincidência de um Grupo sobre o outro</t>
  </si>
  <si>
    <t>*GRUPO E</t>
  </si>
  <si>
    <t>E1</t>
  </si>
  <si>
    <t>E</t>
  </si>
  <si>
    <t>Total dos Encargos Sociais Complementares</t>
  </si>
  <si>
    <t>TOTAL (A+B+C+D)</t>
  </si>
  <si>
    <t>Fonte: Informação Dias de Chuva - INMET</t>
  </si>
  <si>
    <t>MEMÓRIA DE CÁLCULO</t>
  </si>
  <si>
    <t>EMPRESA:</t>
  </si>
  <si>
    <t>CNPJ:</t>
  </si>
  <si>
    <t>35.634.600/0001-96</t>
  </si>
  <si>
    <t>ENDEREÇO:</t>
  </si>
  <si>
    <t>PASS. SUELI, CONJ. TURMALINA, Nº5, B: DO UMA; BELÉM-PA - CEP:66.652-210</t>
  </si>
  <si>
    <t>TELEFONE:</t>
  </si>
  <si>
    <t>(91)97400-6767</t>
  </si>
  <si>
    <t>RESPONSÁVEL  TÉCNICO:</t>
  </si>
  <si>
    <t>ISAAC DIAS DOS SANTOS CREA: 152082337-1 PA</t>
  </si>
  <si>
    <t>BANCO:</t>
  </si>
  <si>
    <t>SICOOB</t>
  </si>
  <si>
    <t>AGÊNCIA :</t>
  </si>
  <si>
    <t>CONTA CORRENTE:</t>
  </si>
  <si>
    <t>315.359-2</t>
  </si>
  <si>
    <t>EMAIL</t>
  </si>
  <si>
    <t>atacadovc@gmail.com</t>
  </si>
  <si>
    <t>B.D.I. SERV.:</t>
  </si>
  <si>
    <t>ENCARGOS HORA:</t>
  </si>
  <si>
    <t>ENCARGOS MÊS:</t>
  </si>
  <si>
    <t>ESCALA SALARIAL DE MÃO-DE-OBRA</t>
  </si>
  <si>
    <t>Mão de Obra nº</t>
  </si>
  <si>
    <t>Código</t>
  </si>
  <si>
    <t>Tipo</t>
  </si>
  <si>
    <t>Und</t>
  </si>
  <si>
    <t>Valor Salário Convenção</t>
  </si>
  <si>
    <t>Taxa de Encargos      Sociais</t>
  </si>
  <si>
    <t>Valor Salário com Encargos Sociais</t>
  </si>
  <si>
    <t>Observação: Salários conforme Tabela vigente do SINTICOMBA - SINDICATO INTERMUNICIPAL DOS TRABALHADORES E TRABALHADORAS NAS INDUSTRIAS DACONSTRUCAO E DO MOBILIARIO DOS MUNICIPIOS DE BARCARENA E ABAETETUBA , CNPJ n.04.362.968/0001-19 e SINCUSCON/PA</t>
  </si>
  <si>
    <t>TOTAL DO BDI = 29,77%</t>
  </si>
  <si>
    <t>CPRB</t>
  </si>
  <si>
    <t>ISS</t>
  </si>
  <si>
    <t>COFINS</t>
  </si>
  <si>
    <t>PIS</t>
  </si>
  <si>
    <t>Impostos</t>
  </si>
  <si>
    <t>I</t>
  </si>
  <si>
    <t>Lucro</t>
  </si>
  <si>
    <t>Garantia/seguros</t>
  </si>
  <si>
    <t>S + G</t>
  </si>
  <si>
    <t>Benefício</t>
  </si>
  <si>
    <t>Riscos</t>
  </si>
  <si>
    <t>R</t>
  </si>
  <si>
    <t>Despesas financeiras</t>
  </si>
  <si>
    <t>DF</t>
  </si>
  <si>
    <t>Administração central</t>
  </si>
  <si>
    <t>AC</t>
  </si>
  <si>
    <t>Despesas Indiretas</t>
  </si>
  <si>
    <t>COD</t>
  </si>
  <si>
    <t>COMPOSIÇÃO DO BDI</t>
  </si>
  <si>
    <t>OBJETO:</t>
  </si>
  <si>
    <t>PREÇO
UNITÁRIO SEM BDI R$</t>
  </si>
  <si>
    <t>PREÇO SEM BDI
TOTAL R$</t>
  </si>
  <si>
    <t>PREÇO
UNITÁRIO COMB DI R$</t>
  </si>
  <si>
    <t>Validade da Proposta: 90 dias</t>
  </si>
  <si>
    <t>CURVA ABC</t>
  </si>
  <si>
    <t>PREÇO TOTAL COM BDI R$</t>
  </si>
  <si>
    <t>IMPORTA A PROPOSTA EM R$ 2.969.350,41 (DOIS MILHÕES, NOVECENTOS E SESSENTA E NOVE  MIL, TREZENTOS E CINQUENTA REAIS E QUARENTA E UM CENTAVOS).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</si>
</sst>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7" formatCode="&quot;R$&quot;\ #,##0.00;\-&quot;R$&quot;\ #,##0.00"/>
    <numFmt numFmtId="43" formatCode="_-* #,##0.00_-;\-* #,##0.00_-;_-* &quot;-&quot;??_-;_-@_-"/>
    <numFmt numFmtId="164" formatCode="###,###,##0.00"/>
    <numFmt numFmtId="165" formatCode="#,##0.00000000"/>
    <numFmt numFmtId="166" formatCode="#,##0.0000"/>
    <numFmt numFmtId="167" formatCode="#,##0.00%"/>
    <numFmt numFmtId="168" formatCode="[$R$-416]\ #,##0.00"/>
    <numFmt numFmtId="169" formatCode="#,##0.00000"/>
    <numFmt numFmtId="170" formatCode="#,##0.000000"/>
    <numFmt numFmtId="171" formatCode="_(* #,##0.00_);_(* \(#,##0.00\);_(* &quot;-&quot;??_);_(@_)"/>
    <numFmt numFmtId="172" formatCode="0.0000%"/>
    <numFmt numFmtId="173" formatCode="0.00000%"/>
    <numFmt numFmtId="174" formatCode="_-* #,##0.0000_-;\-* #,##0.0000_-;_-* &quot;-&quot;??_-;_-@_-"/>
    <numFmt numFmtId="175" formatCode="_-* #,##0.000000_-;\-* #,##0.000000_-;_-* &quot;-&quot;??_-;_-@_-"/>
    <numFmt numFmtId="176" formatCode="_-* #,##0.000_-;\-* #,##0.000_-;_-* &quot;-&quot;??_-;_-@_-"/>
    <numFmt numFmtId="177" formatCode="#,##0.0000000"/>
    <numFmt numFmtId="178" formatCode="###,###,##0.000"/>
  </numFmts>
  <fonts count="44">
    <font>
      <sz val="11"/>
      <color theme="1"/>
      <name val="Aptos Narrow"/>
      <family val="2"/>
      <scheme val="minor"/>
    </font>
    <font>
      <b/>
      <sz val="7"/>
      <color rgb="FF000000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2"/>
      <color rgb="FF000000"/>
      <name val="Aptos Narrow"/>
      <family val="2"/>
    </font>
    <font>
      <sz val="12"/>
      <color rgb="FF000000"/>
      <name val="Aptos Narrow"/>
      <family val="2"/>
    </font>
    <font>
      <sz val="12"/>
      <color theme="1"/>
      <name val="Aptos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ptos Narrow"/>
      <family val="2"/>
    </font>
    <font>
      <sz val="12"/>
      <name val="Arial Narrow"/>
      <family val="2"/>
    </font>
    <font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i/>
      <sz val="12"/>
      <color rgb="FF000000"/>
      <name val="Arial Narrow"/>
      <family val="2"/>
    </font>
    <font>
      <sz val="11"/>
      <name val="Arial"/>
      <family val="2"/>
    </font>
    <font>
      <sz val="10"/>
      <name val="Calibri"/>
      <family val="2"/>
    </font>
    <font>
      <sz val="10"/>
      <color rgb="FF000000"/>
      <name val="Times New Roman"/>
      <family val="1"/>
    </font>
    <font>
      <sz val="11"/>
      <name val="Arial"/>
      <family val="1"/>
    </font>
    <font>
      <sz val="10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Aptos Narrow"/>
      <family val="2"/>
      <scheme val="minor"/>
    </font>
    <font>
      <b/>
      <sz val="10"/>
      <name val="Calibri"/>
      <family val="2"/>
    </font>
    <font>
      <sz val="10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000000"/>
      <name val="Arial"/>
      <family val="1"/>
    </font>
    <font>
      <sz val="10"/>
      <name val="Arial"/>
      <family val="2"/>
    </font>
    <font>
      <sz val="10"/>
      <color rgb="FFFF0000"/>
      <name val="Calibri"/>
      <family val="2"/>
    </font>
    <font>
      <sz val="11"/>
      <color rgb="FF000000"/>
      <name val="Aptos Narrow"/>
      <family val="2"/>
      <scheme val="minor"/>
    </font>
    <font>
      <sz val="10.5"/>
      <color indexed="8"/>
      <name val="Trebuchet MS"/>
      <family val="2"/>
    </font>
    <font>
      <sz val="6.5"/>
      <color indexed="8"/>
      <name val="Trebuchet MS"/>
      <family val="2"/>
    </font>
    <font>
      <b/>
      <sz val="16"/>
      <color rgb="FF000000"/>
      <name val="Arial Narrow"/>
      <family val="2"/>
    </font>
    <font>
      <sz val="16"/>
      <color rgb="FF000000"/>
      <name val="Arial Narrow"/>
      <family val="2"/>
    </font>
    <font>
      <b/>
      <sz val="20"/>
      <color theme="1"/>
      <name val="Arial Narrow"/>
      <family val="2"/>
    </font>
  </fonts>
  <fills count="5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DFF0D8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8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hair">
        <color rgb="FF000000"/>
      </right>
      <top style="thick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ck">
        <color rgb="FF000000"/>
      </top>
      <bottom style="hair">
        <color rgb="FF000000"/>
      </bottom>
      <diagonal/>
    </border>
    <border>
      <left style="hair">
        <color rgb="FF000000"/>
      </left>
      <right style="thick">
        <color rgb="FF000000"/>
      </right>
      <top style="thick">
        <color rgb="FF000000"/>
      </top>
      <bottom style="hair">
        <color rgb="FF000000"/>
      </bottom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 style="thick">
        <color rgb="FF000000"/>
      </bottom>
      <diagonal/>
    </border>
    <border>
      <left/>
      <right/>
      <top style="thin">
        <color auto="1"/>
      </top>
      <bottom/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hair">
        <color rgb="FF000000"/>
      </right>
      <top style="thick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auto="1"/>
      </right>
      <top style="thick">
        <color rgb="FF000000"/>
      </top>
      <bottom style="hair">
        <color rgb="FF000000"/>
      </bottom>
      <diagonal/>
    </border>
    <border>
      <left style="thin">
        <color auto="1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thin">
        <color auto="1"/>
      </right>
      <top style="hair">
        <color rgb="FF000000"/>
      </top>
      <bottom style="thick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auto="1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/>
      <top style="thick">
        <color rgb="FF000000"/>
      </top>
      <bottom/>
      <diagonal/>
    </border>
    <border>
      <left style="thin">
        <color rgb="FF000000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hair">
        <color rgb="FF000000"/>
      </right>
      <top style="thick">
        <color rgb="FF000000"/>
      </top>
      <bottom style="thick">
        <color rgb="FF000000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rgb="FF000000"/>
      </left>
      <right/>
      <top style="thick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ck">
        <color rgb="FF000000"/>
      </bottom>
      <diagonal/>
    </border>
    <border>
      <left/>
      <right/>
      <top style="hair">
        <color rgb="FF000000"/>
      </top>
      <bottom style="thick">
        <color rgb="FF000000"/>
      </bottom>
      <diagonal/>
    </border>
    <border>
      <left/>
      <right style="thin">
        <color auto="1"/>
      </right>
      <top style="hair">
        <color rgb="FF000000"/>
      </top>
      <bottom style="thick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16">
    <xf numFmtId="0" fontId="0" fillId="0" borderId="0"/>
    <xf numFmtId="43" fontId="2" fillId="43" borderId="1" applyFont="0" applyFill="0" applyBorder="0" applyAlignment="0" applyProtection="0"/>
    <xf numFmtId="9" fontId="2" fillId="0" borderId="0" applyFont="0" applyFill="0" applyBorder="0" applyAlignment="0" applyProtection="0"/>
    <xf numFmtId="0" fontId="24" fillId="43" borderId="1"/>
    <xf numFmtId="0" fontId="26" fillId="43" borderId="1"/>
    <xf numFmtId="0" fontId="27" fillId="43" borderId="1"/>
    <xf numFmtId="43" fontId="28" fillId="43" borderId="1" applyFont="0" applyFill="0" applyBorder="0" applyAlignment="0" applyProtection="0"/>
    <xf numFmtId="0" fontId="28" fillId="43" borderId="1" applyNumberFormat="0" applyFill="0" applyBorder="0" applyProtection="0">
      <alignment horizontal="left" vertical="top"/>
    </xf>
    <xf numFmtId="0" fontId="30" fillId="43" borderId="1"/>
    <xf numFmtId="9" fontId="28" fillId="43" borderId="1" applyFont="0" applyFill="0" applyBorder="0" applyAlignment="0" applyProtection="0"/>
    <xf numFmtId="43" fontId="24" fillId="43" borderId="1" applyFont="0" applyFill="0" applyBorder="0" applyAlignment="0" applyProtection="0"/>
    <xf numFmtId="0" fontId="36" fillId="43" borderId="1"/>
    <xf numFmtId="0" fontId="26" fillId="43" borderId="1"/>
    <xf numFmtId="0" fontId="2" fillId="43" borderId="1"/>
    <xf numFmtId="9" fontId="2" fillId="43" borderId="1" applyFont="0" applyFill="0" applyBorder="0" applyAlignment="0" applyProtection="0"/>
    <xf numFmtId="0" fontId="2" fillId="43" borderId="1"/>
  </cellStyleXfs>
  <cellXfs count="466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7" fillId="3" borderId="0" xfId="0" applyFont="1" applyFill="1" applyAlignment="1" applyProtection="1">
      <alignment wrapText="1"/>
      <protection locked="0"/>
    </xf>
    <xf numFmtId="164" fontId="6" fillId="10" borderId="2" xfId="0" applyNumberFormat="1" applyFont="1" applyFill="1" applyBorder="1" applyAlignment="1">
      <alignment horizontal="center" vertical="center" wrapText="1"/>
    </xf>
    <xf numFmtId="4" fontId="5" fillId="6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168" fontId="11" fillId="10" borderId="11" xfId="0" applyNumberFormat="1" applyFont="1" applyFill="1" applyBorder="1" applyAlignment="1">
      <alignment horizontal="center" vertical="center" wrapText="1"/>
    </xf>
    <xf numFmtId="168" fontId="11" fillId="10" borderId="1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4" fillId="3" borderId="0" xfId="0" applyFont="1" applyFill="1" applyAlignment="1" applyProtection="1">
      <alignment wrapText="1"/>
      <protection locked="0"/>
    </xf>
    <xf numFmtId="0" fontId="5" fillId="45" borderId="2" xfId="0" applyFont="1" applyFill="1" applyBorder="1" applyAlignment="1">
      <alignment horizontal="center" vertical="center" wrapText="1"/>
    </xf>
    <xf numFmtId="168" fontId="11" fillId="45" borderId="17" xfId="0" applyNumberFormat="1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wrapText="1"/>
      <protection locked="0"/>
    </xf>
    <xf numFmtId="0" fontId="5" fillId="11" borderId="14" xfId="0" applyFont="1" applyFill="1" applyBorder="1" applyAlignment="1">
      <alignment horizontal="center" vertical="center" wrapText="1"/>
    </xf>
    <xf numFmtId="0" fontId="6" fillId="25" borderId="12" xfId="0" applyFont="1" applyFill="1" applyBorder="1" applyAlignment="1">
      <alignment horizontal="center" vertical="top" wrapText="1"/>
    </xf>
    <xf numFmtId="0" fontId="6" fillId="25" borderId="13" xfId="0" applyFont="1" applyFill="1" applyBorder="1" applyAlignment="1">
      <alignment horizontal="center" vertical="top" wrapText="1"/>
    </xf>
    <xf numFmtId="165" fontId="6" fillId="27" borderId="13" xfId="0" applyNumberFormat="1" applyFont="1" applyFill="1" applyBorder="1" applyAlignment="1">
      <alignment horizontal="right" vertical="top" wrapText="1"/>
    </xf>
    <xf numFmtId="4" fontId="6" fillId="28" borderId="13" xfId="0" applyNumberFormat="1" applyFont="1" applyFill="1" applyBorder="1" applyAlignment="1">
      <alignment horizontal="right" vertical="top" wrapText="1"/>
    </xf>
    <xf numFmtId="4" fontId="6" fillId="28" borderId="14" xfId="0" applyNumberFormat="1" applyFont="1" applyFill="1" applyBorder="1" applyAlignment="1">
      <alignment horizontal="right" vertical="top" wrapText="1"/>
    </xf>
    <xf numFmtId="0" fontId="7" fillId="3" borderId="12" xfId="0" applyFont="1" applyFill="1" applyBorder="1" applyAlignment="1" applyProtection="1">
      <alignment wrapText="1"/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4" fontId="5" fillId="30" borderId="14" xfId="0" applyNumberFormat="1" applyFont="1" applyFill="1" applyBorder="1" applyAlignment="1">
      <alignment horizontal="right" vertical="top" wrapText="1"/>
    </xf>
    <xf numFmtId="4" fontId="5" fillId="6" borderId="14" xfId="0" applyNumberFormat="1" applyFont="1" applyFill="1" applyBorder="1" applyAlignment="1">
      <alignment horizontal="right" vertical="center" wrapText="1"/>
    </xf>
    <xf numFmtId="0" fontId="7" fillId="3" borderId="14" xfId="0" applyFont="1" applyFill="1" applyBorder="1" applyAlignment="1" applyProtection="1">
      <alignment wrapText="1"/>
      <protection locked="0"/>
    </xf>
    <xf numFmtId="0" fontId="7" fillId="3" borderId="15" xfId="0" applyFont="1" applyFill="1" applyBorder="1" applyAlignment="1" applyProtection="1">
      <alignment wrapText="1"/>
      <protection locked="0"/>
    </xf>
    <xf numFmtId="0" fontId="7" fillId="3" borderId="16" xfId="0" applyFont="1" applyFill="1" applyBorder="1" applyAlignment="1" applyProtection="1">
      <alignment wrapText="1"/>
      <protection locked="0"/>
    </xf>
    <xf numFmtId="4" fontId="5" fillId="6" borderId="17" xfId="0" applyNumberFormat="1" applyFont="1" applyFill="1" applyBorder="1" applyAlignment="1">
      <alignment horizontal="right" vertical="center" wrapText="1"/>
    </xf>
    <xf numFmtId="0" fontId="5" fillId="45" borderId="13" xfId="0" applyFont="1" applyFill="1" applyBorder="1" applyAlignment="1">
      <alignment horizontal="center" vertical="center" wrapText="1"/>
    </xf>
    <xf numFmtId="0" fontId="5" fillId="45" borderId="14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wrapText="1"/>
    </xf>
    <xf numFmtId="0" fontId="4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distributed"/>
    </xf>
    <xf numFmtId="0" fontId="12" fillId="45" borderId="13" xfId="0" applyFont="1" applyFill="1" applyBorder="1" applyAlignment="1">
      <alignment horizontal="center" vertical="center" wrapText="1"/>
    </xf>
    <xf numFmtId="0" fontId="12" fillId="45" borderId="14" xfId="0" applyFont="1" applyFill="1" applyBorder="1" applyAlignment="1">
      <alignment horizontal="center" vertical="center" wrapText="1"/>
    </xf>
    <xf numFmtId="0" fontId="13" fillId="25" borderId="12" xfId="0" applyFont="1" applyFill="1" applyBorder="1" applyAlignment="1">
      <alignment horizontal="center" vertical="top" wrapText="1"/>
    </xf>
    <xf numFmtId="0" fontId="13" fillId="25" borderId="13" xfId="0" applyFont="1" applyFill="1" applyBorder="1" applyAlignment="1">
      <alignment horizontal="center" vertical="top" wrapText="1"/>
    </xf>
    <xf numFmtId="165" fontId="13" fillId="27" borderId="13" xfId="0" applyNumberFormat="1" applyFont="1" applyFill="1" applyBorder="1" applyAlignment="1">
      <alignment horizontal="right" vertical="top" wrapText="1"/>
    </xf>
    <xf numFmtId="4" fontId="13" fillId="28" borderId="13" xfId="0" applyNumberFormat="1" applyFont="1" applyFill="1" applyBorder="1" applyAlignment="1">
      <alignment horizontal="right" vertical="top" wrapText="1"/>
    </xf>
    <xf numFmtId="4" fontId="13" fillId="28" borderId="14" xfId="0" applyNumberFormat="1" applyFont="1" applyFill="1" applyBorder="1" applyAlignment="1">
      <alignment horizontal="right" vertical="top" wrapText="1"/>
    </xf>
    <xf numFmtId="0" fontId="14" fillId="3" borderId="12" xfId="0" applyFont="1" applyFill="1" applyBorder="1" applyAlignment="1" applyProtection="1">
      <alignment wrapText="1"/>
      <protection locked="0"/>
    </xf>
    <xf numFmtId="0" fontId="14" fillId="3" borderId="13" xfId="0" applyFont="1" applyFill="1" applyBorder="1" applyAlignment="1" applyProtection="1">
      <alignment wrapText="1"/>
      <protection locked="0"/>
    </xf>
    <xf numFmtId="4" fontId="12" fillId="30" borderId="14" xfId="0" applyNumberFormat="1" applyFont="1" applyFill="1" applyBorder="1" applyAlignment="1">
      <alignment horizontal="right" vertical="top" wrapText="1"/>
    </xf>
    <xf numFmtId="4" fontId="12" fillId="6" borderId="14" xfId="0" applyNumberFormat="1" applyFont="1" applyFill="1" applyBorder="1" applyAlignment="1">
      <alignment horizontal="right" vertical="center" wrapText="1"/>
    </xf>
    <xf numFmtId="0" fontId="14" fillId="3" borderId="14" xfId="0" applyFont="1" applyFill="1" applyBorder="1" applyAlignment="1" applyProtection="1">
      <alignment wrapText="1"/>
      <protection locked="0"/>
    </xf>
    <xf numFmtId="0" fontId="13" fillId="8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left" vertical="center" wrapText="1"/>
    </xf>
    <xf numFmtId="165" fontId="13" fillId="32" borderId="13" xfId="0" applyNumberFormat="1" applyFont="1" applyFill="1" applyBorder="1" applyAlignment="1">
      <alignment horizontal="center" vertical="center" wrapText="1"/>
    </xf>
    <xf numFmtId="166" fontId="13" fillId="33" borderId="13" xfId="0" applyNumberFormat="1" applyFont="1" applyFill="1" applyBorder="1" applyAlignment="1">
      <alignment horizontal="center" vertical="center" wrapText="1"/>
    </xf>
    <xf numFmtId="166" fontId="13" fillId="34" borderId="13" xfId="0" applyNumberFormat="1" applyFont="1" applyFill="1" applyBorder="1" applyAlignment="1">
      <alignment horizontal="right" vertical="center" wrapText="1"/>
    </xf>
    <xf numFmtId="166" fontId="13" fillId="34" borderId="14" xfId="0" applyNumberFormat="1" applyFont="1" applyFill="1" applyBorder="1" applyAlignment="1">
      <alignment horizontal="right" vertical="center" wrapText="1"/>
    </xf>
    <xf numFmtId="0" fontId="14" fillId="2" borderId="12" xfId="0" applyFont="1" applyFill="1" applyBorder="1" applyAlignment="1" applyProtection="1">
      <alignment wrapText="1"/>
      <protection locked="0"/>
    </xf>
    <xf numFmtId="0" fontId="14" fillId="2" borderId="13" xfId="0" applyFont="1" applyFill="1" applyBorder="1" applyAlignment="1" applyProtection="1">
      <alignment wrapText="1"/>
      <protection locked="0"/>
    </xf>
    <xf numFmtId="166" fontId="12" fillId="35" borderId="14" xfId="0" applyNumberFormat="1" applyFont="1" applyFill="1" applyBorder="1" applyAlignment="1">
      <alignment horizontal="right" vertical="center" wrapText="1"/>
    </xf>
    <xf numFmtId="0" fontId="13" fillId="8" borderId="13" xfId="0" applyFont="1" applyFill="1" applyBorder="1" applyAlignment="1">
      <alignment horizontal="center" vertical="center" wrapText="1"/>
    </xf>
    <xf numFmtId="4" fontId="13" fillId="9" borderId="13" xfId="0" applyNumberFormat="1" applyFont="1" applyFill="1" applyBorder="1" applyAlignment="1">
      <alignment horizontal="right" vertical="center" wrapText="1"/>
    </xf>
    <xf numFmtId="0" fontId="14" fillId="3" borderId="15" xfId="0" applyFont="1" applyFill="1" applyBorder="1" applyAlignment="1" applyProtection="1">
      <alignment wrapText="1"/>
      <protection locked="0"/>
    </xf>
    <xf numFmtId="0" fontId="14" fillId="3" borderId="16" xfId="0" applyFont="1" applyFill="1" applyBorder="1" applyAlignment="1" applyProtection="1">
      <alignment wrapText="1"/>
      <protection locked="0"/>
    </xf>
    <xf numFmtId="4" fontId="12" fillId="6" borderId="17" xfId="0" applyNumberFormat="1" applyFont="1" applyFill="1" applyBorder="1" applyAlignment="1">
      <alignment horizontal="right" vertical="center" wrapText="1"/>
    </xf>
    <xf numFmtId="0" fontId="14" fillId="0" borderId="0" xfId="0" applyFont="1"/>
    <xf numFmtId="0" fontId="19" fillId="0" borderId="0" xfId="0" applyFont="1" applyAlignment="1">
      <alignment horizontal="left" vertical="center"/>
    </xf>
    <xf numFmtId="166" fontId="0" fillId="0" borderId="0" xfId="0" applyNumberFormat="1"/>
    <xf numFmtId="0" fontId="13" fillId="25" borderId="12" xfId="0" applyFont="1" applyFill="1" applyBorder="1" applyAlignment="1">
      <alignment horizontal="center" vertical="center" wrapText="1"/>
    </xf>
    <xf numFmtId="169" fontId="0" fillId="0" borderId="0" xfId="0" applyNumberFormat="1"/>
    <xf numFmtId="0" fontId="3" fillId="0" borderId="0" xfId="0" applyFont="1"/>
    <xf numFmtId="166" fontId="0" fillId="0" borderId="19" xfId="0" applyNumberFormat="1" applyBorder="1" applyAlignment="1">
      <alignment vertical="center"/>
    </xf>
    <xf numFmtId="0" fontId="0" fillId="0" borderId="1" xfId="0" applyBorder="1"/>
    <xf numFmtId="170" fontId="13" fillId="34" borderId="1" xfId="0" applyNumberFormat="1" applyFont="1" applyFill="1" applyBorder="1" applyAlignment="1">
      <alignment horizontal="right" vertical="center" wrapText="1"/>
    </xf>
    <xf numFmtId="164" fontId="20" fillId="10" borderId="2" xfId="0" applyNumberFormat="1" applyFont="1" applyFill="1" applyBorder="1" applyAlignment="1">
      <alignment horizontal="center" vertical="center" wrapText="1"/>
    </xf>
    <xf numFmtId="164" fontId="20" fillId="10" borderId="4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6" fillId="26" borderId="13" xfId="0" applyFont="1" applyFill="1" applyBorder="1" applyAlignment="1">
      <alignment horizontal="justify" vertical="top" wrapText="1"/>
    </xf>
    <xf numFmtId="0" fontId="5" fillId="46" borderId="13" xfId="0" applyFont="1" applyFill="1" applyBorder="1" applyAlignment="1">
      <alignment horizontal="center" vertical="center" wrapText="1"/>
    </xf>
    <xf numFmtId="0" fontId="5" fillId="46" borderId="14" xfId="0" applyFont="1" applyFill="1" applyBorder="1" applyAlignment="1">
      <alignment horizontal="center" vertical="center" wrapText="1"/>
    </xf>
    <xf numFmtId="165" fontId="6" fillId="27" borderId="13" xfId="0" applyNumberFormat="1" applyFont="1" applyFill="1" applyBorder="1" applyAlignment="1">
      <alignment horizontal="center" vertical="center" wrapText="1"/>
    </xf>
    <xf numFmtId="4" fontId="6" fillId="28" borderId="13" xfId="0" applyNumberFormat="1" applyFont="1" applyFill="1" applyBorder="1" applyAlignment="1">
      <alignment horizontal="center" vertical="center" wrapText="1"/>
    </xf>
    <xf numFmtId="4" fontId="6" fillId="28" borderId="14" xfId="0" applyNumberFormat="1" applyFont="1" applyFill="1" applyBorder="1" applyAlignment="1">
      <alignment horizontal="center" vertical="center" wrapText="1"/>
    </xf>
    <xf numFmtId="0" fontId="6" fillId="25" borderId="13" xfId="0" applyFont="1" applyFill="1" applyBorder="1" applyAlignment="1">
      <alignment horizontal="center" vertical="center" wrapText="1"/>
    </xf>
    <xf numFmtId="4" fontId="5" fillId="6" borderId="17" xfId="0" applyNumberFormat="1" applyFont="1" applyFill="1" applyBorder="1" applyAlignment="1">
      <alignment horizontal="center" vertical="center" wrapText="1"/>
    </xf>
    <xf numFmtId="4" fontId="5" fillId="30" borderId="14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wrapText="1"/>
      <protection locked="0"/>
    </xf>
    <xf numFmtId="0" fontId="7" fillId="0" borderId="13" xfId="0" applyFont="1" applyBorder="1" applyAlignment="1" applyProtection="1">
      <alignment wrapText="1"/>
      <protection locked="0"/>
    </xf>
    <xf numFmtId="0" fontId="15" fillId="45" borderId="20" xfId="0" applyFont="1" applyFill="1" applyBorder="1" applyAlignment="1" applyProtection="1">
      <alignment wrapText="1"/>
      <protection locked="0"/>
    </xf>
    <xf numFmtId="4" fontId="10" fillId="45" borderId="22" xfId="0" applyNumberFormat="1" applyFont="1" applyFill="1" applyBorder="1" applyAlignment="1">
      <alignment horizontal="right" vertical="center" wrapText="1"/>
    </xf>
    <xf numFmtId="0" fontId="10" fillId="45" borderId="23" xfId="0" applyFont="1" applyFill="1" applyBorder="1" applyAlignment="1">
      <alignment horizontal="center" vertical="center" wrapText="1"/>
    </xf>
    <xf numFmtId="0" fontId="15" fillId="45" borderId="24" xfId="0" applyFont="1" applyFill="1" applyBorder="1" applyAlignment="1" applyProtection="1">
      <alignment wrapText="1"/>
      <protection locked="0"/>
    </xf>
    <xf numFmtId="4" fontId="10" fillId="45" borderId="26" xfId="0" applyNumberFormat="1" applyFont="1" applyFill="1" applyBorder="1" applyAlignment="1">
      <alignment horizontal="right" vertical="center" wrapText="1"/>
    </xf>
    <xf numFmtId="167" fontId="10" fillId="40" borderId="10" xfId="0" applyNumberFormat="1" applyFont="1" applyFill="1" applyBorder="1" applyAlignment="1">
      <alignment horizontal="right" vertical="center" wrapText="1"/>
    </xf>
    <xf numFmtId="167" fontId="10" fillId="40" borderId="13" xfId="0" applyNumberFormat="1" applyFont="1" applyFill="1" applyBorder="1" applyAlignment="1">
      <alignment horizontal="right" vertical="center" wrapText="1"/>
    </xf>
    <xf numFmtId="43" fontId="21" fillId="43" borderId="33" xfId="1" applyFont="1" applyBorder="1" applyAlignment="1">
      <alignment horizontal="center" vertical="center"/>
    </xf>
    <xf numFmtId="43" fontId="21" fillId="43" borderId="28" xfId="1" applyFont="1" applyBorder="1" applyAlignment="1">
      <alignment horizontal="center" vertical="center"/>
    </xf>
    <xf numFmtId="43" fontId="21" fillId="43" borderId="28" xfId="1" applyFont="1" applyBorder="1" applyAlignment="1">
      <alignment vertical="center"/>
    </xf>
    <xf numFmtId="0" fontId="6" fillId="15" borderId="3" xfId="0" applyFont="1" applyFill="1" applyBorder="1" applyAlignment="1">
      <alignment horizontal="left" vertical="top" wrapText="1"/>
    </xf>
    <xf numFmtId="0" fontId="6" fillId="16" borderId="4" xfId="0" applyFont="1" applyFill="1" applyBorder="1" applyAlignment="1">
      <alignment horizontal="left" vertical="top" wrapText="1"/>
    </xf>
    <xf numFmtId="165" fontId="6" fillId="17" borderId="4" xfId="0" applyNumberFormat="1" applyFont="1" applyFill="1" applyBorder="1" applyAlignment="1">
      <alignment horizontal="right" vertical="top" wrapText="1"/>
    </xf>
    <xf numFmtId="0" fontId="7" fillId="18" borderId="5" xfId="0" applyFont="1" applyFill="1" applyBorder="1" applyAlignment="1" applyProtection="1">
      <alignment wrapText="1"/>
      <protection locked="0"/>
    </xf>
    <xf numFmtId="0" fontId="7" fillId="19" borderId="6" xfId="0" applyFont="1" applyFill="1" applyBorder="1" applyAlignment="1" applyProtection="1">
      <alignment wrapText="1"/>
      <protection locked="0"/>
    </xf>
    <xf numFmtId="0" fontId="7" fillId="20" borderId="2" xfId="0" applyFont="1" applyFill="1" applyBorder="1" applyAlignment="1" applyProtection="1">
      <alignment wrapText="1"/>
      <protection locked="0"/>
    </xf>
    <xf numFmtId="4" fontId="5" fillId="21" borderId="2" xfId="0" applyNumberFormat="1" applyFont="1" applyFill="1" applyBorder="1" applyAlignment="1">
      <alignment horizontal="right" vertical="center" wrapText="1"/>
    </xf>
    <xf numFmtId="0" fontId="7" fillId="22" borderId="7" xfId="0" applyFont="1" applyFill="1" applyBorder="1" applyAlignment="1" applyProtection="1">
      <alignment wrapText="1"/>
      <protection locked="0"/>
    </xf>
    <xf numFmtId="0" fontId="7" fillId="23" borderId="8" xfId="0" applyFont="1" applyFill="1" applyBorder="1" applyAlignment="1" applyProtection="1">
      <alignment wrapText="1"/>
      <protection locked="0"/>
    </xf>
    <xf numFmtId="0" fontId="7" fillId="45" borderId="5" xfId="0" applyFont="1" applyFill="1" applyBorder="1" applyAlignment="1" applyProtection="1">
      <alignment wrapText="1"/>
      <protection locked="0"/>
    </xf>
    <xf numFmtId="0" fontId="7" fillId="45" borderId="6" xfId="0" applyFont="1" applyFill="1" applyBorder="1" applyAlignment="1" applyProtection="1">
      <alignment wrapText="1"/>
      <protection locked="0"/>
    </xf>
    <xf numFmtId="0" fontId="7" fillId="45" borderId="2" xfId="0" applyFont="1" applyFill="1" applyBorder="1" applyAlignment="1" applyProtection="1">
      <alignment wrapText="1"/>
      <protection locked="0"/>
    </xf>
    <xf numFmtId="4" fontId="5" fillId="45" borderId="2" xfId="0" applyNumberFormat="1" applyFont="1" applyFill="1" applyBorder="1" applyAlignment="1">
      <alignment horizontal="right" vertical="center" wrapText="1"/>
    </xf>
    <xf numFmtId="4" fontId="5" fillId="44" borderId="4" xfId="0" applyNumberFormat="1" applyFont="1" applyFill="1" applyBorder="1" applyAlignment="1">
      <alignment horizontal="right" vertical="top" wrapText="1"/>
    </xf>
    <xf numFmtId="172" fontId="14" fillId="0" borderId="0" xfId="2" applyNumberFormat="1" applyFont="1"/>
    <xf numFmtId="172" fontId="7" fillId="0" borderId="0" xfId="0" applyNumberFormat="1" applyFont="1"/>
    <xf numFmtId="173" fontId="7" fillId="0" borderId="0" xfId="0" applyNumberFormat="1" applyFont="1"/>
    <xf numFmtId="0" fontId="0" fillId="0" borderId="35" xfId="0" applyBorder="1"/>
    <xf numFmtId="0" fontId="0" fillId="0" borderId="18" xfId="0" applyBorder="1"/>
    <xf numFmtId="0" fontId="4" fillId="0" borderId="18" xfId="0" applyFont="1" applyBorder="1"/>
    <xf numFmtId="0" fontId="0" fillId="0" borderId="37" xfId="0" applyBorder="1"/>
    <xf numFmtId="0" fontId="4" fillId="0" borderId="1" xfId="0" applyFont="1" applyBorder="1"/>
    <xf numFmtId="0" fontId="4" fillId="0" borderId="38" xfId="0" applyFont="1" applyBorder="1"/>
    <xf numFmtId="0" fontId="0" fillId="0" borderId="38" xfId="0" applyBorder="1"/>
    <xf numFmtId="0" fontId="0" fillId="3" borderId="37" xfId="0" applyFill="1" applyBorder="1" applyAlignment="1" applyProtection="1">
      <alignment wrapText="1"/>
      <protection locked="0"/>
    </xf>
    <xf numFmtId="0" fontId="0" fillId="3" borderId="38" xfId="0" applyFill="1" applyBorder="1" applyAlignment="1" applyProtection="1">
      <alignment wrapText="1"/>
      <protection locked="0"/>
    </xf>
    <xf numFmtId="0" fontId="5" fillId="45" borderId="39" xfId="0" applyFont="1" applyFill="1" applyBorder="1" applyAlignment="1">
      <alignment horizontal="center" vertical="center" wrapText="1"/>
    </xf>
    <xf numFmtId="0" fontId="5" fillId="45" borderId="40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4" fontId="5" fillId="6" borderId="40" xfId="0" applyNumberFormat="1" applyFont="1" applyFill="1" applyBorder="1" applyAlignment="1">
      <alignment horizontal="center" vertical="center" wrapText="1"/>
    </xf>
    <xf numFmtId="0" fontId="6" fillId="7" borderId="39" xfId="0" applyFont="1" applyFill="1" applyBorder="1" applyAlignment="1">
      <alignment horizontal="center" vertical="center" wrapText="1"/>
    </xf>
    <xf numFmtId="0" fontId="6" fillId="7" borderId="41" xfId="0" applyFont="1" applyFill="1" applyBorder="1" applyAlignment="1">
      <alignment horizontal="center" vertical="center" wrapText="1"/>
    </xf>
    <xf numFmtId="168" fontId="11" fillId="10" borderId="43" xfId="0" applyNumberFormat="1" applyFont="1" applyFill="1" applyBorder="1" applyAlignment="1">
      <alignment horizontal="center" vertical="center" wrapText="1"/>
    </xf>
    <xf numFmtId="168" fontId="11" fillId="10" borderId="45" xfId="0" applyNumberFormat="1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48" borderId="0" xfId="0" applyFill="1"/>
    <xf numFmtId="168" fontId="0" fillId="0" borderId="0" xfId="0" applyNumberFormat="1"/>
    <xf numFmtId="0" fontId="25" fillId="43" borderId="35" xfId="3" applyFont="1" applyBorder="1"/>
    <xf numFmtId="0" fontId="26" fillId="43" borderId="18" xfId="4" applyBorder="1" applyAlignment="1">
      <alignment horizontal="right" vertical="top"/>
    </xf>
    <xf numFmtId="0" fontId="26" fillId="43" borderId="18" xfId="4" applyBorder="1" applyAlignment="1">
      <alignment horizontal="left" vertical="top"/>
    </xf>
    <xf numFmtId="0" fontId="27" fillId="43" borderId="18" xfId="5" applyBorder="1"/>
    <xf numFmtId="43" fontId="25" fillId="43" borderId="18" xfId="6" applyFont="1" applyBorder="1"/>
    <xf numFmtId="43" fontId="25" fillId="43" borderId="36" xfId="6" applyFont="1" applyBorder="1"/>
    <xf numFmtId="0" fontId="25" fillId="43" borderId="1" xfId="3" applyFont="1"/>
    <xf numFmtId="0" fontId="25" fillId="43" borderId="37" xfId="3" applyFont="1" applyBorder="1"/>
    <xf numFmtId="0" fontId="26" fillId="43" borderId="1" xfId="4" applyAlignment="1">
      <alignment horizontal="right" vertical="top"/>
    </xf>
    <xf numFmtId="0" fontId="26" fillId="43" borderId="1" xfId="4" applyAlignment="1">
      <alignment horizontal="left" vertical="top"/>
    </xf>
    <xf numFmtId="0" fontId="27" fillId="43" borderId="1" xfId="5"/>
    <xf numFmtId="43" fontId="25" fillId="43" borderId="1" xfId="6" applyFont="1" applyBorder="1"/>
    <xf numFmtId="43" fontId="25" fillId="43" borderId="38" xfId="6" applyFont="1" applyBorder="1"/>
    <xf numFmtId="174" fontId="25" fillId="43" borderId="1" xfId="6" applyNumberFormat="1" applyFont="1" applyBorder="1"/>
    <xf numFmtId="175" fontId="25" fillId="43" borderId="1" xfId="6" applyNumberFormat="1" applyFont="1" applyBorder="1"/>
    <xf numFmtId="0" fontId="29" fillId="43" borderId="37" xfId="7" applyFont="1" applyBorder="1">
      <alignment horizontal="left" vertical="top"/>
    </xf>
    <xf numFmtId="0" fontId="29" fillId="43" borderId="1" xfId="8" applyFont="1" applyAlignment="1">
      <alignment vertical="top"/>
    </xf>
    <xf numFmtId="0" fontId="29" fillId="43" borderId="1" xfId="8" applyFont="1" applyAlignment="1">
      <alignment horizontal="left" vertical="top"/>
    </xf>
    <xf numFmtId="175" fontId="29" fillId="43" borderId="1" xfId="6" applyNumberFormat="1" applyFont="1" applyFill="1" applyBorder="1" applyAlignment="1">
      <alignment vertical="top"/>
    </xf>
    <xf numFmtId="43" fontId="29" fillId="43" borderId="1" xfId="6" applyFont="1" applyFill="1" applyBorder="1" applyAlignment="1">
      <alignment vertical="top"/>
    </xf>
    <xf numFmtId="10" fontId="29" fillId="43" borderId="38" xfId="9" applyNumberFormat="1" applyFont="1" applyFill="1" applyBorder="1" applyAlignment="1">
      <alignment horizontal="right" vertical="top"/>
    </xf>
    <xf numFmtId="0" fontId="29" fillId="43" borderId="1" xfId="7" applyFont="1">
      <alignment horizontal="left" vertical="top"/>
    </xf>
    <xf numFmtId="175" fontId="29" fillId="43" borderId="1" xfId="6" applyNumberFormat="1" applyFont="1" applyFill="1" applyBorder="1" applyAlignment="1">
      <alignment horizontal="left" vertical="top"/>
    </xf>
    <xf numFmtId="10" fontId="29" fillId="43" borderId="38" xfId="6" applyNumberFormat="1" applyFont="1" applyFill="1" applyBorder="1" applyAlignment="1">
      <alignment horizontal="right" vertical="top"/>
    </xf>
    <xf numFmtId="43" fontId="29" fillId="43" borderId="1" xfId="6" applyFont="1" applyFill="1" applyBorder="1" applyAlignment="1">
      <alignment horizontal="right" vertical="top"/>
    </xf>
    <xf numFmtId="0" fontId="32" fillId="43" borderId="1" xfId="7" applyFont="1" applyFill="1" applyBorder="1" applyAlignment="1">
      <alignment horizontal="left" vertical="top" wrapText="1"/>
    </xf>
    <xf numFmtId="0" fontId="32" fillId="43" borderId="1" xfId="7" applyFont="1" applyFill="1" applyBorder="1" applyAlignment="1">
      <alignment horizontal="center" vertical="top" wrapText="1"/>
    </xf>
    <xf numFmtId="0" fontId="32" fillId="43" borderId="1" xfId="7" applyFont="1" applyFill="1" applyBorder="1" applyAlignment="1">
      <alignment horizontal="right" vertical="top" wrapText="1"/>
    </xf>
    <xf numFmtId="0" fontId="32" fillId="43" borderId="38" xfId="7" applyFont="1" applyFill="1" applyBorder="1" applyAlignment="1">
      <alignment horizontal="right" vertical="top" wrapText="1"/>
    </xf>
    <xf numFmtId="0" fontId="31" fillId="50" borderId="51" xfId="7" applyFont="1" applyFill="1" applyBorder="1" applyAlignment="1">
      <alignment horizontal="left" vertical="center" wrapText="1"/>
    </xf>
    <xf numFmtId="0" fontId="31" fillId="50" borderId="51" xfId="7" applyFont="1" applyFill="1" applyBorder="1" applyAlignment="1">
      <alignment horizontal="center" vertical="center" wrapText="1"/>
    </xf>
    <xf numFmtId="0" fontId="31" fillId="50" borderId="51" xfId="7" applyFont="1" applyFill="1" applyBorder="1" applyAlignment="1">
      <alignment vertical="center" wrapText="1"/>
    </xf>
    <xf numFmtId="176" fontId="31" fillId="50" borderId="51" xfId="6" applyNumberFormat="1" applyFont="1" applyFill="1" applyBorder="1" applyAlignment="1">
      <alignment horizontal="center" vertical="center" wrapText="1"/>
    </xf>
    <xf numFmtId="43" fontId="31" fillId="50" borderId="51" xfId="6" applyFont="1" applyFill="1" applyBorder="1" applyAlignment="1">
      <alignment horizontal="center" vertical="center" wrapText="1"/>
    </xf>
    <xf numFmtId="0" fontId="33" fillId="43" borderId="52" xfId="7" applyFont="1" applyBorder="1" applyAlignment="1">
      <alignment horizontal="center" vertical="center" wrapText="1"/>
    </xf>
    <xf numFmtId="0" fontId="33" fillId="43" borderId="52" xfId="7" applyFont="1" applyBorder="1" applyAlignment="1">
      <alignment horizontal="left" vertical="top" wrapText="1"/>
    </xf>
    <xf numFmtId="0" fontId="34" fillId="50" borderId="51" xfId="7" applyFont="1" applyFill="1" applyBorder="1" applyAlignment="1">
      <alignment horizontal="center" vertical="center" wrapText="1"/>
    </xf>
    <xf numFmtId="7" fontId="33" fillId="43" borderId="52" xfId="6" applyNumberFormat="1" applyFont="1" applyFill="1" applyBorder="1" applyAlignment="1">
      <alignment horizontal="center" wrapText="1"/>
    </xf>
    <xf numFmtId="10" fontId="33" fillId="43" borderId="52" xfId="10" applyNumberFormat="1" applyFont="1" applyFill="1" applyBorder="1" applyAlignment="1">
      <alignment horizontal="center" wrapText="1"/>
    </xf>
    <xf numFmtId="7" fontId="25" fillId="43" borderId="1" xfId="3" applyNumberFormat="1" applyFont="1"/>
    <xf numFmtId="4" fontId="35" fillId="51" borderId="53" xfId="5" applyNumberFormat="1" applyFont="1" applyFill="1" applyBorder="1" applyAlignment="1">
      <alignment horizontal="right" vertical="top" wrapText="1"/>
    </xf>
    <xf numFmtId="0" fontId="37" fillId="52" borderId="18" xfId="11" applyFont="1" applyFill="1" applyBorder="1" applyAlignment="1">
      <alignment vertical="top" wrapText="1"/>
    </xf>
    <xf numFmtId="0" fontId="34" fillId="52" borderId="1" xfId="7" applyFont="1" applyFill="1" applyBorder="1" applyAlignment="1">
      <alignment horizontal="right" vertical="top" wrapText="1"/>
    </xf>
    <xf numFmtId="0" fontId="34" fillId="52" borderId="1" xfId="7" applyFont="1" applyFill="1" applyBorder="1" applyAlignment="1">
      <alignment vertical="top" wrapText="1"/>
    </xf>
    <xf numFmtId="4" fontId="34" fillId="52" borderId="38" xfId="7" applyNumberFormat="1" applyFont="1" applyFill="1" applyBorder="1" applyAlignment="1">
      <alignment horizontal="right" vertical="top" wrapText="1"/>
    </xf>
    <xf numFmtId="0" fontId="25" fillId="43" borderId="48" xfId="3" applyFont="1" applyBorder="1"/>
    <xf numFmtId="0" fontId="31" fillId="43" borderId="1" xfId="7" applyFont="1" applyFill="1" applyBorder="1" applyAlignment="1">
      <alignment horizontal="left" vertical="top" wrapText="1"/>
    </xf>
    <xf numFmtId="0" fontId="31" fillId="43" borderId="1" xfId="7" applyFont="1" applyFill="1" applyBorder="1" applyAlignment="1">
      <alignment horizontal="center" vertical="top" wrapText="1"/>
    </xf>
    <xf numFmtId="0" fontId="31" fillId="43" borderId="1" xfId="7" applyFont="1" applyFill="1" applyBorder="1" applyAlignment="1">
      <alignment horizontal="right" vertical="top" wrapText="1"/>
    </xf>
    <xf numFmtId="0" fontId="38" fillId="43" borderId="1" xfId="7" applyFont="1" applyFill="1" applyBorder="1" applyAlignment="1">
      <alignment horizontal="left" vertical="top" wrapText="1"/>
    </xf>
    <xf numFmtId="0" fontId="38" fillId="43" borderId="1" xfId="7" applyFont="1" applyFill="1" applyBorder="1" applyAlignment="1">
      <alignment horizontal="center" vertical="top" wrapText="1"/>
    </xf>
    <xf numFmtId="177" fontId="38" fillId="43" borderId="1" xfId="7" applyNumberFormat="1" applyFont="1" applyFill="1" applyBorder="1" applyAlignment="1">
      <alignment horizontal="right" vertical="top" wrapText="1"/>
    </xf>
    <xf numFmtId="4" fontId="38" fillId="43" borderId="1" xfId="7" applyNumberFormat="1" applyFont="1" applyFill="1" applyBorder="1" applyAlignment="1">
      <alignment horizontal="right" vertical="top" wrapText="1"/>
    </xf>
    <xf numFmtId="0" fontId="34" fillId="43" borderId="1" xfId="7" applyFont="1" applyFill="1" applyBorder="1" applyAlignment="1">
      <alignment horizontal="left" vertical="top" wrapText="1"/>
    </xf>
    <xf numFmtId="0" fontId="34" fillId="43" borderId="1" xfId="7" applyFont="1" applyFill="1" applyBorder="1" applyAlignment="1">
      <alignment horizontal="center" vertical="top" wrapText="1"/>
    </xf>
    <xf numFmtId="177" fontId="34" fillId="43" borderId="1" xfId="7" applyNumberFormat="1" applyFont="1" applyFill="1" applyBorder="1" applyAlignment="1">
      <alignment horizontal="right" vertical="top" wrapText="1"/>
    </xf>
    <xf numFmtId="4" fontId="34" fillId="43" borderId="1" xfId="7" applyNumberFormat="1" applyFont="1" applyFill="1" applyBorder="1" applyAlignment="1">
      <alignment horizontal="right" vertical="top" wrapText="1"/>
    </xf>
    <xf numFmtId="0" fontId="34" fillId="43" borderId="1" xfId="7" applyFont="1" applyFill="1" applyBorder="1" applyAlignment="1">
      <alignment horizontal="right" vertical="top" wrapText="1"/>
    </xf>
    <xf numFmtId="0" fontId="34" fillId="43" borderId="1" xfId="7" applyFont="1" applyFill="1" applyBorder="1" applyAlignment="1">
      <alignment vertical="top" wrapText="1"/>
    </xf>
    <xf numFmtId="0" fontId="30" fillId="43" borderId="1" xfId="7" applyFont="1" applyAlignment="1">
      <alignment horizontal="center" vertical="center"/>
    </xf>
    <xf numFmtId="0" fontId="39" fillId="43" borderId="1" xfId="7" applyFont="1" applyAlignment="1">
      <alignment horizontal="center" vertical="center"/>
    </xf>
    <xf numFmtId="0" fontId="40" fillId="43" borderId="1" xfId="7" applyFont="1" applyAlignment="1">
      <alignment horizontal="center" vertical="center"/>
    </xf>
    <xf numFmtId="0" fontId="34" fillId="43" borderId="1" xfId="7" applyFont="1" applyFill="1" applyBorder="1" applyAlignment="1"/>
    <xf numFmtId="174" fontId="25" fillId="43" borderId="1" xfId="6" applyNumberFormat="1" applyFont="1" applyFill="1" applyBorder="1"/>
    <xf numFmtId="175" fontId="25" fillId="43" borderId="1" xfId="6" applyNumberFormat="1" applyFont="1" applyFill="1" applyBorder="1"/>
    <xf numFmtId="43" fontId="25" fillId="43" borderId="1" xfId="6" applyFont="1" applyFill="1" applyBorder="1"/>
    <xf numFmtId="174" fontId="25" fillId="43" borderId="1" xfId="6" applyNumberFormat="1" applyFont="1"/>
    <xf numFmtId="175" fontId="25" fillId="43" borderId="1" xfId="6" applyNumberFormat="1" applyFont="1"/>
    <xf numFmtId="43" fontId="25" fillId="43" borderId="1" xfId="6" applyFont="1"/>
    <xf numFmtId="0" fontId="0" fillId="0" borderId="0" xfId="0" applyAlignment="1">
      <alignment horizontal="center" vertical="center"/>
    </xf>
    <xf numFmtId="0" fontId="0" fillId="53" borderId="0" xfId="0" applyFill="1" applyAlignment="1">
      <alignment horizontal="center" vertical="center"/>
    </xf>
    <xf numFmtId="4" fontId="10" fillId="54" borderId="13" xfId="0" applyNumberFormat="1" applyFont="1" applyFill="1" applyBorder="1" applyAlignment="1">
      <alignment horizontal="right" vertical="center" wrapText="1"/>
    </xf>
    <xf numFmtId="0" fontId="0" fillId="5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0" borderId="35" xfId="0" applyFont="1" applyBorder="1"/>
    <xf numFmtId="0" fontId="15" fillId="0" borderId="18" xfId="0" applyFont="1" applyBorder="1"/>
    <xf numFmtId="0" fontId="15" fillId="0" borderId="36" xfId="0" applyFont="1" applyBorder="1"/>
    <xf numFmtId="0" fontId="15" fillId="0" borderId="37" xfId="0" applyFont="1" applyBorder="1"/>
    <xf numFmtId="0" fontId="15" fillId="0" borderId="1" xfId="0" applyFont="1" applyBorder="1"/>
    <xf numFmtId="0" fontId="15" fillId="0" borderId="38" xfId="0" applyFont="1" applyBorder="1"/>
    <xf numFmtId="0" fontId="10" fillId="45" borderId="54" xfId="0" applyFont="1" applyFill="1" applyBorder="1" applyAlignment="1">
      <alignment horizontal="center" vertical="center" wrapText="1"/>
    </xf>
    <xf numFmtId="0" fontId="10" fillId="45" borderId="55" xfId="0" applyFont="1" applyFill="1" applyBorder="1" applyAlignment="1">
      <alignment horizontal="center" vertical="center" wrapText="1"/>
    </xf>
    <xf numFmtId="167" fontId="11" fillId="41" borderId="43" xfId="0" applyNumberFormat="1" applyFont="1" applyFill="1" applyBorder="1" applyAlignment="1">
      <alignment horizontal="right" vertical="center" wrapText="1"/>
    </xf>
    <xf numFmtId="4" fontId="11" fillId="42" borderId="45" xfId="0" applyNumberFormat="1" applyFont="1" applyFill="1" applyBorder="1" applyAlignment="1">
      <alignment horizontal="right" vertical="center" wrapText="1"/>
    </xf>
    <xf numFmtId="167" fontId="11" fillId="41" borderId="45" xfId="0" applyNumberFormat="1" applyFont="1" applyFill="1" applyBorder="1" applyAlignment="1">
      <alignment horizontal="right" vertical="center" wrapText="1"/>
    </xf>
    <xf numFmtId="4" fontId="11" fillId="42" borderId="47" xfId="0" applyNumberFormat="1" applyFont="1" applyFill="1" applyBorder="1" applyAlignment="1">
      <alignment horizontal="right" vertical="center" wrapText="1"/>
    </xf>
    <xf numFmtId="0" fontId="15" fillId="45" borderId="56" xfId="0" applyFont="1" applyFill="1" applyBorder="1" applyAlignment="1" applyProtection="1">
      <alignment wrapText="1"/>
      <protection locked="0"/>
    </xf>
    <xf numFmtId="0" fontId="15" fillId="45" borderId="58" xfId="0" applyFont="1" applyFill="1" applyBorder="1" applyAlignment="1" applyProtection="1">
      <alignment wrapText="1"/>
      <protection locked="0"/>
    </xf>
    <xf numFmtId="0" fontId="17" fillId="0" borderId="1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distributed"/>
    </xf>
    <xf numFmtId="0" fontId="17" fillId="0" borderId="38" xfId="0" applyFont="1" applyBorder="1" applyAlignment="1">
      <alignment horizontal="left" vertical="distributed"/>
    </xf>
    <xf numFmtId="169" fontId="13" fillId="9" borderId="14" xfId="0" applyNumberFormat="1" applyFont="1" applyFill="1" applyBorder="1" applyAlignment="1">
      <alignment horizontal="right" vertical="center" wrapText="1"/>
    </xf>
    <xf numFmtId="166" fontId="13" fillId="43" borderId="14" xfId="0" applyNumberFormat="1" applyFont="1" applyFill="1" applyBorder="1" applyAlignment="1">
      <alignment horizontal="right" vertical="center" wrapText="1"/>
    </xf>
    <xf numFmtId="177" fontId="13" fillId="9" borderId="14" xfId="0" applyNumberFormat="1" applyFont="1" applyFill="1" applyBorder="1" applyAlignment="1">
      <alignment horizontal="right" vertical="center" wrapText="1"/>
    </xf>
    <xf numFmtId="166" fontId="12" fillId="30" borderId="14" xfId="0" applyNumberFormat="1" applyFont="1" applyFill="1" applyBorder="1" applyAlignment="1">
      <alignment horizontal="right" vertical="top" wrapText="1"/>
    </xf>
    <xf numFmtId="169" fontId="12" fillId="30" borderId="14" xfId="0" applyNumberFormat="1" applyFont="1" applyFill="1" applyBorder="1" applyAlignment="1">
      <alignment horizontal="right" vertical="top" wrapText="1"/>
    </xf>
    <xf numFmtId="178" fontId="6" fillId="10" borderId="40" xfId="0" applyNumberFormat="1" applyFont="1" applyFill="1" applyBorder="1" applyAlignment="1">
      <alignment horizontal="center" vertical="center" wrapText="1"/>
    </xf>
    <xf numFmtId="0" fontId="2" fillId="43" borderId="1" xfId="15"/>
    <xf numFmtId="4" fontId="2" fillId="43" borderId="1" xfId="15" applyNumberFormat="1"/>
    <xf numFmtId="0" fontId="15" fillId="43" borderId="18" xfId="15" applyFont="1" applyBorder="1" applyAlignment="1">
      <alignment horizontal="center" wrapText="1"/>
    </xf>
    <xf numFmtId="0" fontId="2" fillId="43" borderId="1" xfId="15" applyAlignment="1" applyProtection="1">
      <alignment wrapText="1"/>
      <protection locked="0"/>
    </xf>
    <xf numFmtId="4" fontId="15" fillId="43" borderId="1" xfId="15" applyNumberFormat="1" applyFont="1" applyAlignment="1" applyProtection="1">
      <alignment wrapText="1"/>
      <protection locked="0"/>
    </xf>
    <xf numFmtId="4" fontId="41" fillId="43" borderId="60" xfId="15" applyNumberFormat="1" applyFont="1" applyBorder="1" applyAlignment="1">
      <alignment horizontal="center" vertical="center" wrapText="1"/>
    </xf>
    <xf numFmtId="0" fontId="41" fillId="43" borderId="29" xfId="15" applyFont="1" applyBorder="1" applyAlignment="1">
      <alignment horizontal="right" vertical="center" wrapText="1"/>
    </xf>
    <xf numFmtId="0" fontId="21" fillId="43" borderId="61" xfId="15" applyFont="1" applyBorder="1" applyAlignment="1" applyProtection="1">
      <alignment wrapText="1"/>
      <protection locked="0"/>
    </xf>
    <xf numFmtId="0" fontId="15" fillId="43" borderId="1" xfId="15" applyFont="1" applyAlignment="1" applyProtection="1">
      <alignment wrapText="1"/>
      <protection locked="0"/>
    </xf>
    <xf numFmtId="4" fontId="42" fillId="43" borderId="62" xfId="15" applyNumberFormat="1" applyFont="1" applyBorder="1" applyAlignment="1">
      <alignment horizontal="center" vertical="center" wrapText="1"/>
    </xf>
    <xf numFmtId="0" fontId="42" fillId="43" borderId="28" xfId="15" applyFont="1" applyBorder="1" applyAlignment="1">
      <alignment horizontal="left" vertical="center" wrapText="1"/>
    </xf>
    <xf numFmtId="0" fontId="42" fillId="43" borderId="63" xfId="15" applyFont="1" applyBorder="1" applyAlignment="1">
      <alignment horizontal="center" vertical="top" wrapText="1"/>
    </xf>
    <xf numFmtId="0" fontId="21" fillId="43" borderId="62" xfId="15" applyFont="1" applyBorder="1" applyAlignment="1" applyProtection="1">
      <alignment wrapText="1"/>
      <protection locked="0"/>
    </xf>
    <xf numFmtId="0" fontId="41" fillId="43" borderId="28" xfId="15" applyFont="1" applyBorder="1" applyAlignment="1">
      <alignment horizontal="left" vertical="top" wrapText="1"/>
    </xf>
    <xf numFmtId="0" fontId="41" fillId="43" borderId="63" xfId="15" applyFont="1" applyBorder="1" applyAlignment="1">
      <alignment horizontal="center" vertical="top" wrapText="1"/>
    </xf>
    <xf numFmtId="0" fontId="21" fillId="43" borderId="63" xfId="15" applyFont="1" applyBorder="1" applyAlignment="1" applyProtection="1">
      <alignment wrapText="1"/>
      <protection locked="0"/>
    </xf>
    <xf numFmtId="4" fontId="41" fillId="43" borderId="62" xfId="15" applyNumberFormat="1" applyFont="1" applyBorder="1" applyAlignment="1">
      <alignment horizontal="center" vertical="top" wrapText="1"/>
    </xf>
    <xf numFmtId="0" fontId="41" fillId="43" borderId="28" xfId="15" applyFont="1" applyBorder="1" applyAlignment="1">
      <alignment horizontal="right" vertical="center" wrapText="1"/>
    </xf>
    <xf numFmtId="4" fontId="42" fillId="43" borderId="62" xfId="15" applyNumberFormat="1" applyFont="1" applyBorder="1" applyAlignment="1">
      <alignment horizontal="center" vertical="top" wrapText="1"/>
    </xf>
    <xf numFmtId="0" fontId="41" fillId="43" borderId="28" xfId="15" applyFont="1" applyBorder="1" applyAlignment="1">
      <alignment horizontal="left" vertical="center" wrapText="1"/>
    </xf>
    <xf numFmtId="4" fontId="41" fillId="43" borderId="62" xfId="15" applyNumberFormat="1" applyFont="1" applyBorder="1" applyAlignment="1">
      <alignment horizontal="center" vertical="center" wrapText="1"/>
    </xf>
    <xf numFmtId="0" fontId="42" fillId="43" borderId="63" xfId="15" applyFont="1" applyBorder="1" applyAlignment="1">
      <alignment horizontal="center" vertical="center" wrapText="1"/>
    </xf>
    <xf numFmtId="0" fontId="21" fillId="43" borderId="64" xfId="15" applyFont="1" applyBorder="1" applyAlignment="1" applyProtection="1">
      <alignment wrapText="1"/>
      <protection locked="0"/>
    </xf>
    <xf numFmtId="0" fontId="41" fillId="43" borderId="27" xfId="15" applyFont="1" applyBorder="1" applyAlignment="1">
      <alignment horizontal="left" vertical="center" wrapText="1"/>
    </xf>
    <xf numFmtId="0" fontId="21" fillId="43" borderId="65" xfId="15" applyFont="1" applyBorder="1" applyAlignment="1" applyProtection="1">
      <alignment horizontal="left" vertical="center" wrapText="1"/>
      <protection locked="0"/>
    </xf>
    <xf numFmtId="0" fontId="21" fillId="43" borderId="1" xfId="15" applyFont="1" applyAlignment="1" applyProtection="1">
      <alignment wrapText="1"/>
      <protection locked="0"/>
    </xf>
    <xf numFmtId="0" fontId="41" fillId="43" borderId="66" xfId="15" applyFont="1" applyBorder="1" applyAlignment="1">
      <alignment horizontal="center" vertical="center" wrapText="1"/>
    </xf>
    <xf numFmtId="0" fontId="41" fillId="43" borderId="67" xfId="15" applyFont="1" applyBorder="1" applyAlignment="1">
      <alignment horizontal="center" vertical="center" wrapText="1"/>
    </xf>
    <xf numFmtId="0" fontId="41" fillId="43" borderId="68" xfId="15" applyFont="1" applyBorder="1" applyAlignment="1">
      <alignment horizontal="center" vertical="center" wrapText="1"/>
    </xf>
    <xf numFmtId="0" fontId="15" fillId="43" borderId="1" xfId="15" applyFont="1"/>
    <xf numFmtId="0" fontId="15" fillId="43" borderId="1" xfId="15" applyFont="1" applyAlignment="1">
      <alignment vertical="justify"/>
    </xf>
    <xf numFmtId="0" fontId="17" fillId="43" borderId="1" xfId="15" applyFont="1" applyAlignment="1">
      <alignment horizontal="center" vertical="center"/>
    </xf>
    <xf numFmtId="0" fontId="21" fillId="43" borderId="1" xfId="15" applyFont="1" applyAlignment="1">
      <alignment vertical="center"/>
    </xf>
    <xf numFmtId="171" fontId="18" fillId="45" borderId="60" xfId="15" applyNumberFormat="1" applyFont="1" applyFill="1" applyBorder="1" applyAlignment="1">
      <alignment vertical="center"/>
    </xf>
    <xf numFmtId="171" fontId="18" fillId="45" borderId="29" xfId="15" applyNumberFormat="1" applyFont="1" applyFill="1" applyBorder="1" applyAlignment="1">
      <alignment vertical="center"/>
    </xf>
    <xf numFmtId="171" fontId="18" fillId="43" borderId="62" xfId="15" applyNumberFormat="1" applyFont="1" applyBorder="1" applyAlignment="1">
      <alignment vertical="center"/>
    </xf>
    <xf numFmtId="171" fontId="18" fillId="43" borderId="28" xfId="15" applyNumberFormat="1" applyFont="1" applyBorder="1" applyAlignment="1">
      <alignment vertical="center"/>
    </xf>
    <xf numFmtId="0" fontId="18" fillId="43" borderId="28" xfId="15" applyFont="1" applyBorder="1" applyAlignment="1">
      <alignment vertical="center"/>
    </xf>
    <xf numFmtId="0" fontId="18" fillId="43" borderId="63" xfId="15" applyFont="1" applyBorder="1" applyAlignment="1">
      <alignment horizontal="center" vertical="center"/>
    </xf>
    <xf numFmtId="0" fontId="21" fillId="43" borderId="62" xfId="15" applyFont="1" applyBorder="1" applyAlignment="1">
      <alignment vertical="center"/>
    </xf>
    <xf numFmtId="0" fontId="21" fillId="43" borderId="28" xfId="15" applyFont="1" applyBorder="1" applyAlignment="1">
      <alignment vertical="center"/>
    </xf>
    <xf numFmtId="0" fontId="21" fillId="43" borderId="63" xfId="15" applyFont="1" applyBorder="1" applyAlignment="1">
      <alignment horizontal="center" vertical="center"/>
    </xf>
    <xf numFmtId="171" fontId="18" fillId="47" borderId="62" xfId="15" applyNumberFormat="1" applyFont="1" applyFill="1" applyBorder="1" applyAlignment="1">
      <alignment vertical="center"/>
    </xf>
    <xf numFmtId="171" fontId="18" fillId="47" borderId="28" xfId="15" applyNumberFormat="1" applyFont="1" applyFill="1" applyBorder="1" applyAlignment="1">
      <alignment vertical="center"/>
    </xf>
    <xf numFmtId="0" fontId="18" fillId="47" borderId="28" xfId="15" applyFont="1" applyFill="1" applyBorder="1" applyAlignment="1">
      <alignment vertical="center"/>
    </xf>
    <xf numFmtId="0" fontId="18" fillId="47" borderId="63" xfId="15" applyFont="1" applyFill="1" applyBorder="1" applyAlignment="1">
      <alignment horizontal="center" vertical="center"/>
    </xf>
    <xf numFmtId="171" fontId="21" fillId="43" borderId="62" xfId="15" applyNumberFormat="1" applyFont="1" applyBorder="1" applyAlignment="1">
      <alignment vertical="center"/>
    </xf>
    <xf numFmtId="171" fontId="21" fillId="43" borderId="28" xfId="15" applyNumberFormat="1" applyFont="1" applyBorder="1" applyAlignment="1">
      <alignment vertical="center"/>
    </xf>
    <xf numFmtId="0" fontId="21" fillId="43" borderId="28" xfId="15" applyFont="1" applyBorder="1" applyAlignment="1">
      <alignment horizontal="justify" vertical="center" wrapText="1"/>
    </xf>
    <xf numFmtId="43" fontId="21" fillId="43" borderId="62" xfId="1" applyFont="1" applyBorder="1" applyAlignment="1">
      <alignment vertical="center"/>
    </xf>
    <xf numFmtId="171" fontId="18" fillId="47" borderId="62" xfId="15" applyNumberFormat="1" applyFont="1" applyFill="1" applyBorder="1" applyAlignment="1">
      <alignment horizontal="center" vertical="center"/>
    </xf>
    <xf numFmtId="171" fontId="18" fillId="47" borderId="28" xfId="15" applyNumberFormat="1" applyFont="1" applyFill="1" applyBorder="1" applyAlignment="1">
      <alignment horizontal="center" vertical="center"/>
    </xf>
    <xf numFmtId="43" fontId="21" fillId="43" borderId="62" xfId="1" applyFont="1" applyBorder="1" applyAlignment="1">
      <alignment horizontal="center" vertical="center"/>
    </xf>
    <xf numFmtId="43" fontId="21" fillId="43" borderId="69" xfId="1" applyFont="1" applyBorder="1" applyAlignment="1">
      <alignment horizontal="center" vertical="center"/>
    </xf>
    <xf numFmtId="0" fontId="21" fillId="43" borderId="33" xfId="15" applyFont="1" applyBorder="1" applyAlignment="1">
      <alignment vertical="center"/>
    </xf>
    <xf numFmtId="0" fontId="21" fillId="43" borderId="70" xfId="15" applyFont="1" applyBorder="1" applyAlignment="1">
      <alignment horizontal="center" vertical="center"/>
    </xf>
    <xf numFmtId="0" fontId="18" fillId="43" borderId="73" xfId="15" applyFont="1" applyBorder="1" applyAlignment="1">
      <alignment horizontal="center" vertical="center"/>
    </xf>
    <xf numFmtId="0" fontId="18" fillId="43" borderId="32" xfId="15" applyFont="1" applyBorder="1" applyAlignment="1">
      <alignment horizontal="center" vertical="center"/>
    </xf>
    <xf numFmtId="0" fontId="18" fillId="43" borderId="62" xfId="15" applyFont="1" applyBorder="1" applyAlignment="1">
      <alignment horizontal="center" vertical="center"/>
    </xf>
    <xf numFmtId="0" fontId="18" fillId="43" borderId="28" xfId="15" applyFont="1" applyBorder="1" applyAlignment="1">
      <alignment horizontal="center" vertical="center"/>
    </xf>
    <xf numFmtId="0" fontId="21" fillId="43" borderId="1" xfId="15" applyFont="1"/>
    <xf numFmtId="0" fontId="18" fillId="43" borderId="1" xfId="15" applyFont="1" applyAlignment="1">
      <alignment horizontal="center" vertical="center"/>
    </xf>
    <xf numFmtId="0" fontId="18" fillId="43" borderId="1" xfId="15" applyFont="1" applyAlignment="1">
      <alignment vertical="justify"/>
    </xf>
    <xf numFmtId="0" fontId="21" fillId="43" borderId="1" xfId="15" applyFont="1" applyAlignment="1">
      <alignment horizontal="center" vertical="center"/>
    </xf>
    <xf numFmtId="0" fontId="0" fillId="3" borderId="1" xfId="0" applyFill="1" applyBorder="1" applyAlignment="1" applyProtection="1">
      <alignment wrapText="1"/>
      <protection locked="0"/>
    </xf>
    <xf numFmtId="0" fontId="5" fillId="45" borderId="5" xfId="0" applyFont="1" applyFill="1" applyBorder="1" applyAlignment="1">
      <alignment horizontal="center" vertical="center" wrapText="1"/>
    </xf>
    <xf numFmtId="4" fontId="5" fillId="6" borderId="5" xfId="0" applyNumberFormat="1" applyFont="1" applyFill="1" applyBorder="1" applyAlignment="1">
      <alignment horizontal="center" vertical="center" wrapText="1"/>
    </xf>
    <xf numFmtId="178" fontId="6" fillId="10" borderId="5" xfId="0" applyNumberFormat="1" applyFont="1" applyFill="1" applyBorder="1" applyAlignment="1">
      <alignment horizontal="center" vertical="center" wrapText="1"/>
    </xf>
    <xf numFmtId="168" fontId="11" fillId="10" borderId="77" xfId="0" applyNumberFormat="1" applyFont="1" applyFill="1" applyBorder="1" applyAlignment="1">
      <alignment horizontal="center" vertical="center" wrapText="1"/>
    </xf>
    <xf numFmtId="168" fontId="11" fillId="10" borderId="78" xfId="0" applyNumberFormat="1" applyFont="1" applyFill="1" applyBorder="1" applyAlignment="1">
      <alignment horizontal="center" vertical="center" wrapText="1"/>
    </xf>
    <xf numFmtId="168" fontId="11" fillId="45" borderId="79" xfId="0" applyNumberFormat="1" applyFont="1" applyFill="1" applyBorder="1" applyAlignment="1">
      <alignment horizontal="center" vertical="center" wrapText="1"/>
    </xf>
    <xf numFmtId="168" fontId="11" fillId="45" borderId="80" xfId="0" applyNumberFormat="1" applyFont="1" applyFill="1" applyBorder="1" applyAlignment="1">
      <alignment horizontal="center" vertical="center" wrapText="1"/>
    </xf>
    <xf numFmtId="168" fontId="11" fillId="45" borderId="81" xfId="0" applyNumberFormat="1" applyFont="1" applyFill="1" applyBorder="1" applyAlignment="1">
      <alignment horizontal="center" vertical="center" wrapText="1"/>
    </xf>
    <xf numFmtId="0" fontId="6" fillId="7" borderId="82" xfId="0" applyFont="1" applyFill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justify" vertical="center" wrapText="1"/>
    </xf>
    <xf numFmtId="4" fontId="6" fillId="0" borderId="83" xfId="0" applyNumberFormat="1" applyFont="1" applyBorder="1" applyAlignment="1">
      <alignment horizontal="center" vertical="center" wrapText="1"/>
    </xf>
    <xf numFmtId="178" fontId="6" fillId="10" borderId="84" xfId="0" applyNumberFormat="1" applyFont="1" applyFill="1" applyBorder="1" applyAlignment="1">
      <alignment horizontal="center" vertical="center" wrapText="1"/>
    </xf>
    <xf numFmtId="178" fontId="6" fillId="10" borderId="85" xfId="0" applyNumberFormat="1" applyFont="1" applyFill="1" applyBorder="1" applyAlignment="1">
      <alignment horizontal="center" vertical="center" wrapText="1"/>
    </xf>
    <xf numFmtId="4" fontId="6" fillId="10" borderId="5" xfId="0" applyNumberFormat="1" applyFont="1" applyFill="1" applyBorder="1" applyAlignment="1">
      <alignment horizontal="center" vertical="center" wrapText="1"/>
    </xf>
    <xf numFmtId="4" fontId="6" fillId="10" borderId="40" xfId="0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7" borderId="44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1" fillId="45" borderId="46" xfId="0" applyFont="1" applyFill="1" applyBorder="1" applyAlignment="1">
      <alignment horizontal="center" vertical="center" wrapText="1"/>
    </xf>
    <xf numFmtId="0" fontId="11" fillId="45" borderId="1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distributed"/>
    </xf>
    <xf numFmtId="0" fontId="17" fillId="0" borderId="1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0" fillId="7" borderId="42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distributed"/>
    </xf>
    <xf numFmtId="0" fontId="43" fillId="0" borderId="37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2" fillId="31" borderId="16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distributed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3" fillId="26" borderId="13" xfId="0" applyFont="1" applyFill="1" applyBorder="1" applyAlignment="1">
      <alignment horizontal="justify" vertical="top" wrapText="1"/>
    </xf>
    <xf numFmtId="0" fontId="13" fillId="25" borderId="13" xfId="0" applyFont="1" applyFill="1" applyBorder="1" applyAlignment="1">
      <alignment horizontal="center" vertical="top" wrapText="1"/>
    </xf>
    <xf numFmtId="0" fontId="12" fillId="29" borderId="13" xfId="0" applyFont="1" applyFill="1" applyBorder="1" applyAlignment="1">
      <alignment horizontal="right" vertical="top" wrapText="1"/>
    </xf>
    <xf numFmtId="0" fontId="12" fillId="31" borderId="13" xfId="0" applyFont="1" applyFill="1" applyBorder="1" applyAlignment="1">
      <alignment horizontal="right" vertical="center" wrapText="1"/>
    </xf>
    <xf numFmtId="0" fontId="13" fillId="24" borderId="13" xfId="0" applyFont="1" applyFill="1" applyBorder="1" applyAlignment="1">
      <alignment horizontal="left" vertical="top" wrapText="1"/>
    </xf>
    <xf numFmtId="0" fontId="12" fillId="12" borderId="12" xfId="0" applyFont="1" applyFill="1" applyBorder="1" applyAlignment="1">
      <alignment horizontal="left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12" fillId="12" borderId="14" xfId="0" applyFont="1" applyFill="1" applyBorder="1" applyAlignment="1">
      <alignment horizontal="left" vertical="center" wrapText="1"/>
    </xf>
    <xf numFmtId="0" fontId="12" fillId="45" borderId="12" xfId="0" applyFont="1" applyFill="1" applyBorder="1" applyAlignment="1">
      <alignment horizontal="left" vertical="center" wrapText="1"/>
    </xf>
    <xf numFmtId="0" fontId="12" fillId="45" borderId="13" xfId="0" applyFont="1" applyFill="1" applyBorder="1" applyAlignment="1">
      <alignment horizontal="left" vertical="center" wrapText="1"/>
    </xf>
    <xf numFmtId="0" fontId="12" fillId="45" borderId="13" xfId="0" applyFont="1" applyFill="1" applyBorder="1" applyAlignment="1">
      <alignment horizontal="center" vertical="center" wrapText="1"/>
    </xf>
    <xf numFmtId="0" fontId="12" fillId="13" borderId="13" xfId="0" applyFont="1" applyFill="1" applyBorder="1" applyAlignment="1">
      <alignment horizontal="right" vertical="center" wrapText="1"/>
    </xf>
    <xf numFmtId="0" fontId="13" fillId="36" borderId="13" xfId="0" applyFont="1" applyFill="1" applyBorder="1" applyAlignment="1">
      <alignment horizontal="left" vertical="center" wrapText="1"/>
    </xf>
    <xf numFmtId="165" fontId="13" fillId="32" borderId="13" xfId="0" applyNumberFormat="1" applyFont="1" applyFill="1" applyBorder="1" applyAlignment="1">
      <alignment horizontal="center" vertical="center" wrapText="1"/>
    </xf>
    <xf numFmtId="0" fontId="12" fillId="45" borderId="14" xfId="0" applyFont="1" applyFill="1" applyBorder="1" applyAlignment="1">
      <alignment horizontal="center" vertical="center" wrapText="1"/>
    </xf>
    <xf numFmtId="0" fontId="13" fillId="24" borderId="1" xfId="0" applyFont="1" applyFill="1" applyBorder="1" applyAlignment="1">
      <alignment horizontal="left" vertical="top" wrapText="1"/>
    </xf>
    <xf numFmtId="0" fontId="12" fillId="12" borderId="9" xfId="0" applyFont="1" applyFill="1" applyBorder="1" applyAlignment="1">
      <alignment horizontal="left" vertical="center" wrapText="1"/>
    </xf>
    <xf numFmtId="0" fontId="12" fillId="12" borderId="10" xfId="0" applyFont="1" applyFill="1" applyBorder="1" applyAlignment="1">
      <alignment horizontal="left" vertical="center" wrapText="1"/>
    </xf>
    <xf numFmtId="0" fontId="12" fillId="12" borderId="11" xfId="0" applyFont="1" applyFill="1" applyBorder="1" applyAlignment="1">
      <alignment horizontal="left" vertical="center" wrapText="1"/>
    </xf>
    <xf numFmtId="0" fontId="5" fillId="31" borderId="16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justify"/>
    </xf>
    <xf numFmtId="0" fontId="7" fillId="0" borderId="0" xfId="0" applyFont="1" applyAlignment="1">
      <alignment horizontal="center"/>
    </xf>
    <xf numFmtId="0" fontId="6" fillId="24" borderId="1" xfId="0" applyFont="1" applyFill="1" applyBorder="1" applyAlignment="1">
      <alignment horizontal="left" vertical="top" wrapText="1"/>
    </xf>
    <xf numFmtId="0" fontId="5" fillId="12" borderId="9" xfId="0" applyFont="1" applyFill="1" applyBorder="1" applyAlignment="1">
      <alignment horizontal="left" vertical="center" wrapText="1"/>
    </xf>
    <xf numFmtId="0" fontId="5" fillId="12" borderId="10" xfId="0" applyFont="1" applyFill="1" applyBorder="1" applyAlignment="1">
      <alignment horizontal="left" vertical="center" wrapText="1"/>
    </xf>
    <xf numFmtId="0" fontId="5" fillId="12" borderId="11" xfId="0" applyFont="1" applyFill="1" applyBorder="1" applyAlignment="1">
      <alignment horizontal="left" vertical="center" wrapText="1"/>
    </xf>
    <xf numFmtId="0" fontId="5" fillId="46" borderId="12" xfId="0" applyFont="1" applyFill="1" applyBorder="1" applyAlignment="1">
      <alignment horizontal="left" vertical="center" wrapText="1"/>
    </xf>
    <xf numFmtId="0" fontId="5" fillId="46" borderId="13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5" fillId="29" borderId="13" xfId="0" applyFont="1" applyFill="1" applyBorder="1" applyAlignment="1">
      <alignment horizontal="right" vertical="top" wrapText="1"/>
    </xf>
    <xf numFmtId="0" fontId="17" fillId="0" borderId="37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justify"/>
    </xf>
    <xf numFmtId="0" fontId="15" fillId="0" borderId="38" xfId="0" applyFont="1" applyBorder="1" applyAlignment="1">
      <alignment horizontal="center" vertical="justify"/>
    </xf>
    <xf numFmtId="0" fontId="17" fillId="0" borderId="38" xfId="0" applyFont="1" applyBorder="1" applyAlignment="1">
      <alignment horizontal="center"/>
    </xf>
    <xf numFmtId="0" fontId="10" fillId="37" borderId="44" xfId="0" applyFont="1" applyFill="1" applyBorder="1" applyAlignment="1">
      <alignment horizontal="center" vertical="center" wrapText="1"/>
    </xf>
    <xf numFmtId="0" fontId="10" fillId="37" borderId="46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left" vertical="center" wrapText="1"/>
    </xf>
    <xf numFmtId="0" fontId="10" fillId="38" borderId="16" xfId="0" applyFont="1" applyFill="1" applyBorder="1" applyAlignment="1">
      <alignment horizontal="left" vertical="center" wrapText="1"/>
    </xf>
    <xf numFmtId="4" fontId="10" fillId="39" borderId="13" xfId="0" applyNumberFormat="1" applyFont="1" applyFill="1" applyBorder="1" applyAlignment="1">
      <alignment horizontal="right" vertical="center" wrapText="1"/>
    </xf>
    <xf numFmtId="4" fontId="10" fillId="39" borderId="16" xfId="0" applyNumberFormat="1" applyFont="1" applyFill="1" applyBorder="1" applyAlignment="1">
      <alignment horizontal="right" vertical="center" wrapText="1"/>
    </xf>
    <xf numFmtId="4" fontId="10" fillId="45" borderId="25" xfId="0" applyNumberFormat="1" applyFont="1" applyFill="1" applyBorder="1" applyAlignment="1">
      <alignment horizontal="right" vertical="center" wrapText="1"/>
    </xf>
    <xf numFmtId="4" fontId="10" fillId="45" borderId="21" xfId="0" applyNumberFormat="1" applyFont="1" applyFill="1" applyBorder="1" applyAlignment="1">
      <alignment horizontal="right" vertical="center" wrapText="1"/>
    </xf>
    <xf numFmtId="4" fontId="10" fillId="45" borderId="57" xfId="0" applyNumberFormat="1" applyFont="1" applyFill="1" applyBorder="1" applyAlignment="1">
      <alignment horizontal="right" vertical="center" wrapText="1"/>
    </xf>
    <xf numFmtId="4" fontId="10" fillId="45" borderId="59" xfId="0" applyNumberFormat="1" applyFont="1" applyFill="1" applyBorder="1" applyAlignment="1">
      <alignment horizontal="right" vertical="center" wrapText="1"/>
    </xf>
    <xf numFmtId="0" fontId="10" fillId="37" borderId="42" xfId="0" applyFont="1" applyFill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left" vertical="center" wrapText="1"/>
    </xf>
    <xf numFmtId="4" fontId="10" fillId="39" borderId="10" xfId="0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38" xfId="0" applyFont="1" applyBorder="1" applyAlignment="1">
      <alignment horizontal="left"/>
    </xf>
    <xf numFmtId="0" fontId="5" fillId="45" borderId="12" xfId="0" applyFont="1" applyFill="1" applyBorder="1" applyAlignment="1">
      <alignment horizontal="left" vertical="center" wrapText="1"/>
    </xf>
    <xf numFmtId="0" fontId="5" fillId="45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justify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justify"/>
    </xf>
    <xf numFmtId="0" fontId="17" fillId="0" borderId="0" xfId="0" applyFont="1" applyAlignment="1">
      <alignment horizontal="center" vertical="center"/>
    </xf>
    <xf numFmtId="0" fontId="5" fillId="12" borderId="12" xfId="0" applyFont="1" applyFill="1" applyBorder="1" applyAlignment="1">
      <alignment horizontal="left" vertical="center" wrapText="1"/>
    </xf>
    <xf numFmtId="0" fontId="5" fillId="12" borderId="13" xfId="0" applyFont="1" applyFill="1" applyBorder="1" applyAlignment="1">
      <alignment horizontal="left" vertical="center" wrapText="1"/>
    </xf>
    <xf numFmtId="0" fontId="5" fillId="12" borderId="14" xfId="0" applyFont="1" applyFill="1" applyBorder="1" applyAlignment="1">
      <alignment horizontal="left" vertical="center" wrapText="1"/>
    </xf>
    <xf numFmtId="0" fontId="5" fillId="31" borderId="13" xfId="0" applyFont="1" applyFill="1" applyBorder="1" applyAlignment="1">
      <alignment horizontal="right" vertical="center" wrapText="1"/>
    </xf>
    <xf numFmtId="0" fontId="6" fillId="24" borderId="13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31" fillId="49" borderId="37" xfId="7" applyFont="1" applyFill="1" applyBorder="1" applyAlignment="1">
      <alignment horizontal="center" wrapText="1"/>
    </xf>
    <xf numFmtId="0" fontId="31" fillId="49" borderId="1" xfId="7" applyFont="1" applyFill="1" applyBorder="1" applyAlignment="1">
      <alignment horizontal="center" wrapText="1"/>
    </xf>
    <xf numFmtId="0" fontId="31" fillId="49" borderId="38" xfId="7" applyFont="1" applyFill="1" applyBorder="1" applyAlignment="1">
      <alignment horizontal="center" wrapText="1"/>
    </xf>
    <xf numFmtId="0" fontId="37" fillId="52" borderId="35" xfId="11" applyFont="1" applyFill="1" applyBorder="1" applyAlignment="1">
      <alignment horizontal="center" vertical="top" wrapText="1"/>
    </xf>
    <xf numFmtId="0" fontId="37" fillId="52" borderId="18" xfId="11" applyFont="1" applyFill="1" applyBorder="1" applyAlignment="1">
      <alignment horizontal="center" vertical="top" wrapText="1"/>
    </xf>
    <xf numFmtId="0" fontId="37" fillId="52" borderId="36" xfId="11" applyFont="1" applyFill="1" applyBorder="1" applyAlignment="1">
      <alignment horizontal="center" vertical="top" wrapText="1"/>
    </xf>
    <xf numFmtId="0" fontId="38" fillId="52" borderId="49" xfId="7" applyFont="1" applyFill="1" applyBorder="1" applyAlignment="1">
      <alignment horizontal="center" vertical="top" wrapText="1"/>
    </xf>
    <xf numFmtId="0" fontId="38" fillId="52" borderId="50" xfId="7" applyFont="1" applyFill="1" applyBorder="1" applyAlignment="1">
      <alignment horizontal="center" vertical="top" wrapText="1"/>
    </xf>
    <xf numFmtId="0" fontId="18" fillId="43" borderId="63" xfId="15" applyFont="1" applyBorder="1" applyAlignment="1">
      <alignment horizontal="center" vertical="center"/>
    </xf>
    <xf numFmtId="0" fontId="18" fillId="43" borderId="28" xfId="15" applyFont="1" applyBorder="1" applyAlignment="1">
      <alignment horizontal="center" vertical="center"/>
    </xf>
    <xf numFmtId="0" fontId="18" fillId="43" borderId="62" xfId="15" applyFont="1" applyBorder="1" applyAlignment="1">
      <alignment horizontal="center" vertical="center"/>
    </xf>
    <xf numFmtId="0" fontId="18" fillId="45" borderId="61" xfId="15" applyFont="1" applyFill="1" applyBorder="1" applyAlignment="1">
      <alignment horizontal="center" vertical="center"/>
    </xf>
    <xf numFmtId="0" fontId="18" fillId="45" borderId="29" xfId="15" applyFont="1" applyFill="1" applyBorder="1" applyAlignment="1">
      <alignment horizontal="center" vertical="center"/>
    </xf>
    <xf numFmtId="0" fontId="18" fillId="45" borderId="76" xfId="15" applyFont="1" applyFill="1" applyBorder="1" applyAlignment="1">
      <alignment horizontal="center" vertical="center"/>
    </xf>
    <xf numFmtId="0" fontId="18" fillId="45" borderId="30" xfId="15" applyFont="1" applyFill="1" applyBorder="1" applyAlignment="1">
      <alignment horizontal="center" vertical="center"/>
    </xf>
    <xf numFmtId="0" fontId="18" fillId="43" borderId="75" xfId="15" applyFont="1" applyBorder="1" applyAlignment="1">
      <alignment horizontal="center" vertical="center" wrapText="1"/>
    </xf>
    <xf numFmtId="0" fontId="18" fillId="43" borderId="31" xfId="15" applyFont="1" applyBorder="1" applyAlignment="1">
      <alignment horizontal="center" vertical="center" wrapText="1"/>
    </xf>
    <xf numFmtId="0" fontId="18" fillId="43" borderId="65" xfId="15" applyFont="1" applyBorder="1" applyAlignment="1">
      <alignment horizontal="center" vertical="center" wrapText="1"/>
    </xf>
    <xf numFmtId="0" fontId="18" fillId="43" borderId="27" xfId="15" applyFont="1" applyBorder="1" applyAlignment="1">
      <alignment horizontal="center" vertical="center" wrapText="1"/>
    </xf>
    <xf numFmtId="0" fontId="18" fillId="43" borderId="64" xfId="15" applyFont="1" applyBorder="1" applyAlignment="1">
      <alignment horizontal="center" vertical="center" wrapText="1"/>
    </xf>
    <xf numFmtId="0" fontId="18" fillId="43" borderId="74" xfId="15" applyFont="1" applyBorder="1" applyAlignment="1">
      <alignment horizontal="center" vertical="center"/>
    </xf>
    <xf numFmtId="0" fontId="18" fillId="43" borderId="32" xfId="15" applyFont="1" applyBorder="1" applyAlignment="1">
      <alignment horizontal="center" vertical="center"/>
    </xf>
    <xf numFmtId="0" fontId="22" fillId="43" borderId="1" xfId="15" applyFont="1" applyAlignment="1">
      <alignment horizontal="center"/>
    </xf>
    <xf numFmtId="0" fontId="18" fillId="43" borderId="72" xfId="15" applyFont="1" applyBorder="1" applyAlignment="1">
      <alignment horizontal="center" vertical="center"/>
    </xf>
    <xf numFmtId="0" fontId="18" fillId="43" borderId="34" xfId="15" applyFont="1" applyBorder="1" applyAlignment="1">
      <alignment horizontal="center" vertical="center"/>
    </xf>
    <xf numFmtId="0" fontId="18" fillId="43" borderId="71" xfId="15" applyFont="1" applyBorder="1" applyAlignment="1">
      <alignment horizontal="center" vertical="center"/>
    </xf>
    <xf numFmtId="0" fontId="23" fillId="14" borderId="1" xfId="0" applyFont="1" applyFill="1" applyBorder="1" applyAlignment="1">
      <alignment horizontal="left" vertical="top" wrapText="1"/>
    </xf>
    <xf numFmtId="165" fontId="6" fillId="17" borderId="4" xfId="0" applyNumberFormat="1" applyFont="1" applyFill="1" applyBorder="1" applyAlignment="1">
      <alignment horizontal="right" vertical="top" wrapText="1"/>
    </xf>
    <xf numFmtId="4" fontId="5" fillId="44" borderId="4" xfId="0" applyNumberFormat="1" applyFont="1" applyFill="1" applyBorder="1" applyAlignment="1">
      <alignment horizontal="righ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justify"/>
    </xf>
    <xf numFmtId="0" fontId="17" fillId="0" borderId="0" xfId="0" applyFont="1" applyAlignment="1">
      <alignment horizontal="left" vertical="distributed"/>
    </xf>
    <xf numFmtId="0" fontId="11" fillId="43" borderId="1" xfId="15" applyFont="1" applyAlignment="1">
      <alignment horizontal="right" vertical="center" wrapText="1"/>
    </xf>
    <xf numFmtId="0" fontId="41" fillId="43" borderId="1" xfId="15" applyFont="1" applyAlignment="1">
      <alignment horizontal="right" vertical="center" wrapText="1"/>
    </xf>
    <xf numFmtId="0" fontId="41" fillId="43" borderId="28" xfId="15" applyFont="1" applyBorder="1" applyAlignment="1">
      <alignment horizontal="right" vertical="center" wrapText="1"/>
    </xf>
    <xf numFmtId="0" fontId="41" fillId="43" borderId="62" xfId="15" applyFont="1" applyBorder="1" applyAlignment="1">
      <alignment horizontal="right" vertical="center" wrapText="1"/>
    </xf>
    <xf numFmtId="0" fontId="15" fillId="43" borderId="1" xfId="15" applyFont="1" applyAlignment="1">
      <alignment horizontal="center"/>
    </xf>
    <xf numFmtId="0" fontId="17" fillId="43" borderId="1" xfId="15" applyFont="1" applyAlignment="1">
      <alignment horizontal="center" vertical="center"/>
    </xf>
    <xf numFmtId="0" fontId="1" fillId="43" borderId="1" xfId="15" applyFont="1" applyAlignment="1">
      <alignment horizontal="right" vertical="center" wrapText="1"/>
    </xf>
    <xf numFmtId="0" fontId="11" fillId="43" borderId="1" xfId="15" applyFont="1" applyAlignment="1">
      <alignment horizontal="left" vertical="center" wrapText="1"/>
    </xf>
    <xf numFmtId="0" fontId="2" fillId="43" borderId="1" xfId="15" applyAlignment="1" applyProtection="1">
      <alignment wrapText="1"/>
      <protection locked="0"/>
    </xf>
  </cellXfs>
  <cellStyles count="16">
    <cellStyle name="Normal" xfId="0" builtinId="0"/>
    <cellStyle name="Normal 2" xfId="15"/>
    <cellStyle name="Normal 2 2 2" xfId="3"/>
    <cellStyle name="Normal 3" xfId="4"/>
    <cellStyle name="Normal 3 2 2" xfId="12"/>
    <cellStyle name="Normal 4" xfId="5"/>
    <cellStyle name="Normal 5" xfId="11"/>
    <cellStyle name="Normal 6" xfId="13"/>
    <cellStyle name="Normal 6 2" xfId="8"/>
    <cellStyle name="Normal 7" xfId="7"/>
    <cellStyle name="Porcentagem" xfId="2" builtinId="5"/>
    <cellStyle name="Porcentagem 4" xfId="14"/>
    <cellStyle name="Porcentagem 5" xfId="9"/>
    <cellStyle name="Vírgula 12" xfId="1"/>
    <cellStyle name="Vírgula 12 2" xfId="10"/>
    <cellStyle name="Vírgula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48260</xdr:rowOff>
    </xdr:from>
    <xdr:to>
      <xdr:col>2</xdr:col>
      <xdr:colOff>2974340</xdr:colOff>
      <xdr:row>4</xdr:row>
      <xdr:rowOff>152400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48260"/>
          <a:ext cx="5130800" cy="881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144780</xdr:colOff>
      <xdr:row>4</xdr:row>
      <xdr:rowOff>88900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4457700" cy="881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106680</xdr:rowOff>
    </xdr:from>
    <xdr:to>
      <xdr:col>1</xdr:col>
      <xdr:colOff>3482340</xdr:colOff>
      <xdr:row>4</xdr:row>
      <xdr:rowOff>160020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06680"/>
          <a:ext cx="4373880" cy="830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63500</xdr:rowOff>
    </xdr:from>
    <xdr:to>
      <xdr:col>2</xdr:col>
      <xdr:colOff>1041400</xdr:colOff>
      <xdr:row>3</xdr:row>
      <xdr:rowOff>259080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3500"/>
          <a:ext cx="4381500" cy="9448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48260</xdr:rowOff>
    </xdr:from>
    <xdr:to>
      <xdr:col>2</xdr:col>
      <xdr:colOff>2974340</xdr:colOff>
      <xdr:row>4</xdr:row>
      <xdr:rowOff>152400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1B626007-97F4-48F3-920E-2E479DB66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48260"/>
          <a:ext cx="5066030" cy="9423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22860</xdr:rowOff>
    </xdr:from>
    <xdr:to>
      <xdr:col>1</xdr:col>
      <xdr:colOff>4634230</xdr:colOff>
      <xdr:row>3</xdr:row>
      <xdr:rowOff>312420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22860"/>
          <a:ext cx="5494020" cy="9448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150395</xdr:colOff>
      <xdr:row>1</xdr:row>
      <xdr:rowOff>90238</xdr:rowOff>
    </xdr:from>
    <xdr:to>
      <xdr:col>1</xdr:col>
      <xdr:colOff>868067</xdr:colOff>
      <xdr:row>6</xdr:row>
      <xdr:rowOff>100264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95" y="270712"/>
          <a:ext cx="1249067" cy="912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63500</xdr:colOff>
      <xdr:row>0</xdr:row>
      <xdr:rowOff>0</xdr:rowOff>
    </xdr:from>
    <xdr:ext cx="3765550" cy="1284604"/>
    <xdr:pic>
      <xdr:nvPicPr>
        <xdr:cNvPr id="2" name="image1.jpeg">
          <a:extLst>
            <a:ext uri="{FF2B5EF4-FFF2-40B4-BE49-F238E27FC236}">
              <a16:creationId xmlns:a16="http://schemas.microsoft.com/office/drawing/2014/main" id="{F83E8EB6-36B8-4275-9880-8474FB672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700" y="0"/>
          <a:ext cx="3765550" cy="1284604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546100</xdr:colOff>
      <xdr:row>3</xdr:row>
      <xdr:rowOff>38101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721100" cy="723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63500</xdr:colOff>
      <xdr:row>30</xdr:row>
      <xdr:rowOff>127000</xdr:rowOff>
    </xdr:from>
    <xdr:ext cx="4295775" cy="406400"/>
    <xdr:pic>
      <xdr:nvPicPr>
        <xdr:cNvPr id="2" name="Picture">
          <a:extLst>
            <a:ext uri="{FF2B5EF4-FFF2-40B4-BE49-F238E27FC236}">
              <a16:creationId xmlns:a16="http://schemas.microsoft.com/office/drawing/2014/main" id="{5B283534-D720-4599-A193-23CE939018D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2121"/>
        </a:stretch>
      </xdr:blipFill>
      <xdr:spPr>
        <a:xfrm>
          <a:off x="673100" y="5842000"/>
          <a:ext cx="4295775" cy="406400"/>
        </a:xfrm>
        <a:prstGeom prst="rect">
          <a:avLst/>
        </a:prstGeom>
      </xdr:spPr>
    </xdr:pic>
    <xdr:clientData/>
  </xdr:oneCellAnchor>
  <xdr:oneCellAnchor>
    <xdr:from>
      <xdr:col>2</xdr:col>
      <xdr:colOff>88900</xdr:colOff>
      <xdr:row>0</xdr:row>
      <xdr:rowOff>0</xdr:rowOff>
    </xdr:from>
    <xdr:ext cx="1454150" cy="1454150"/>
    <xdr:pic>
      <xdr:nvPicPr>
        <xdr:cNvPr id="3" name="image1.jpeg">
          <a:extLst>
            <a:ext uri="{FF2B5EF4-FFF2-40B4-BE49-F238E27FC236}">
              <a16:creationId xmlns:a16="http://schemas.microsoft.com/office/drawing/2014/main" id="{41322EF5-1F6A-4B7B-8947-31583D2E6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0" y="0"/>
          <a:ext cx="1454150" cy="14541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IZ\C_LUIZ\Arq_Excel\SID_NI_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licitacao.infraero.gov.br\DEPE\PEOC\PROJETOS\03%20-%20SRRF\SBTE%20-%20Teresina\2008_TE.06_010_91_01241\TE_06_010_91_01241_00\Eng_aroldo\Meus%20documentos\GEOSOLO\PAVIMENT_VG\Medi&#231;&#227;o%20n&#186;%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licitacao.infraero.gov.br\DEPE\PEOC\PROJETOS\03%20-%20SRRF\SBTE%20-%20Teresina\2008_TE.06_010_91_01241\TE_06_010_91_01241_00\Eng_aroldo\Meus%20documentos\GEOSOLO\PAVIMENT_VG\Med_5_marajoar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licitacao.infraero.gov.br\INFRAERO\TE_06_010_91_01241_01\Eng_aroldo\Meus%20documentos\GEOSOLO\PAVIMENT_VG\Medi&#231;&#227;o%20n&#186;%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licitacao.infraero.gov.br\INFRAERO\TE_06_010_91_01241_01\Eng_aroldo\Meus%20documentos\GEOSOLO\PAVIMENT_VG\Med_5_marajoar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i&#231;&#227;o%20n&#186;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2.10\server\PAVITEC\PAVITEC\PAVITEC\04%20-%20Pavitec\OBRAS\LICITA&#199;&#195;O\Federal\DNIT\74_2015\Projetos_edital0074_15-19_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2.10\server\BACKUP\1%20DNIT%20c\PATO\BR_267\KM%20290,100%20ao%20396,40%20(BR-267)\C&#243;pia%20de%20Pato%2016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ACKUP/1%20DNIT/PATO/Pato_16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ACKUP/1%20DNIT/PATO/BR-262-PATONOV07-Pista%20Dupla-BR-060-16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_5_marajoa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50\Arquivos\edvaldo.silva\Desktop\THIAGO\Priscila\OR&#199;AMENTO%20-%20Pr&#243;prios%20Municipais%20V5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50\Arquivos\OR&#199;AMENTO%20CONTROLE%202\OR&#199;AMENTOS%20INFRA\NASHIVILLE\NASHIVILLE%20-%20F9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50\Arquivos\OR&#199;AMENTO%20CONTROLE%202\OR&#199;AMENTO%20PRA&#199;AS\ACADEMIAS%20DE%20SAUDE%20AO%20AR%20LIVRE\ACADEMIA%20DE%20SAUDE%20-%20PRA&#199;A%20AERO%20RANCHO\ACADEMIA%20%20DE%20SA&#218;DE%20AERO%20RANCHO%20A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50\Arquivos\OR&#199;AMENTO%20CONTROLE%202\MANUTEN&#199;AO%20DE%20VIAS%20E%20LIMPEZA\TAPA%20BURACO\TAPA%20BURACO%20-%20ANHANDUIZINH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50\Arquivos\OR&#199;AMENTO%20CONTROLE%202\READEQUA&#199;&#195;O%20DE%20PRE&#199;OS%20UNIT&#193;RIOS\READEQ%20PRE&#199;O%20UNITARIO%20COOPHAVILA%20II\READEQ%20PRE&#199;O%20UNITARIO%20COOPHAVILA%20II%20-%20F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OR\OR&#199;AMENTO%20CONTROLE%202\OR&#199;AMENTO%20SAUDE\UPA%20VILA%20ALMEIDA\OR&#199;AMENTO%20REFORMA%2030_01_2017\OR&#199;AMENTO\REFORMA%20UPA%20VILA%20ALMEIDA%20M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licitacao.infraero.gov.br\DEPE\PEOC\PROJETOS\06%20-%20SRPA\SBFL%20-%20Florian&#243;polis\2008_FL06_000_91_03422_00\06%20-%20Or&#231;amento\PLANILHA_034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rgio.sampaio/Documents/PATOS/PATO_BR_267_JUL_2014/PATO%20BR-267%20JUL_14_Corrigid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50\Arquivos\Thiago\TUDO%20JUNTO\0.7%20-%20INFRAESTRUTURA\COMPOSI&#199;&#195;O%20REBAIXO%20DE%20CAL&#199;ADA\or&#231;amentos%20elaborados\ESCOLA%20MODELO%20MATA%20DO%20JACINTO\IMPLANTA&#199;&#195;O%20ESCOLA%20PADR&#195;O%20MATA%20DO%20JACINTO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50\Arquivos\SEINTRHA\MANUTEN&#199;&#195;O%20DE%20VIAS%20PUBLICAS\OR&#199;AMENTO%20MANUTEN&#199;AO%20EMERGENCIAL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4A3CCA\OR&#199;AMENTO%20LICITA&#199;&#195;O%20GJ3%20OTAVIO%20GUIZO%20V4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b:\Oziel2\c\DOTA%20ENG\SEC%20SAUDE\COMPOSICAO%20SAA%20VERA%20MENDES%20TP%2004-05%2012-05-05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~1\RAPHAE~1.POR\CONFIG~1\Temp\Rar$DI00.610\Acabamentos2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50\Arquivos\Rar$DI00.610\Acabamentos2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50\Arquivos\luiz.vpereira\Desktop\OBRAS\COMPOSI&#199;&#195;O\LISTA%20DE%20COMP\NOVA\COMPOSI&#199;&#213;ES%20DIVERSAS%20-%20ELETRICA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50\Arquivos\_PROJETO%20CAMPO%20GRANDE\ODENIR\CRAS\OR&#199;AMENTO%20CRAS%20CORRE&#199;&#195;O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50\Arquivos\OR&#199;AMENTO%20CONTROLE%202\COMPOSI&#199;&#195;O\COMPOSI&#199;&#195;O%20-%20LUIZ\or&#231;amentos%20elaborados\ESCOLA%20MODELO%20MATA%20DO%20JACINTO\IMPLANTA&#199;&#195;O%20ESCOLA%20PADR&#195;O%20MATA%20DO%20JACINTO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licitacao.infraero.gov.br\DEPE\PEOC\PROJETOS\05%20-%20SRGR\SBGR%20-%20Guarulhos\2009_GR1_010.91_00874_01\ATUAL\TPS_03_ATUALIZAD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trab\tecsan\MC-Calc\MC-E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sa\c\INTERNET\Eudora\Attach\SBLO_PcP-AmpTPS_fora_CL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licitacao.infraero.gov.br\EXCEL\CECAV\OR&#199;CIL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\CECAV\OR&#199;CILN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gustavo.milhorim/Documents/Gustavo/CONTRATOS/CONSERVA&#199;&#195;O/PATOS%202012/PATO%20BR-267%202011/Nov-11/Pato%20262-MS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50\Arquivos\EST&#193;GIARIOS\ZANATA\LUIZ\PLANILHA\ZANATA\1%20EXEMPLOS\Or&#231;amento%20-%20Supervis&#227;o%20de%20Obras%20MACRO-ANEL%20V10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NIT%20SR_MS/PATO%20262/2014/PATO%20br%20262%20corr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R163P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TO%20DE%20EXPANS&#195;O\Plano%20Diretor%20de%20Obras\Planodiretor4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gustavo.milhorim/Meus%20documentos/Gustavo/BR-262%20(CG-%20MUTUM)/PATO/Pato%20262-MS%20JUNH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2.10\server\BACKUP\1%20DNIT%20c\PATO\BR_267\KM%20290,100%20ao%20396,40%20(BR-267)\BR-267-PATO%2003_07correto%20km%20125%20%2024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D_NI_5"/>
      <sheetName val="Capa"/>
      <sheetName val="Plan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-5ª med."/>
      <sheetName val="RESUMO-DVOP"/>
      <sheetName val="REAJUSTE "/>
      <sheetName val="Rem. e limpeza "/>
      <sheetName val="Cubação - Teórica"/>
      <sheetName val="DMT - TEORICO "/>
      <sheetName val="Cub.-Med 5"/>
      <sheetName val="DMT-5ª MEDIÇÃO "/>
      <sheetName val="Cronograma Físico-Financeiro"/>
      <sheetName val="Cronograma Semanal"/>
      <sheetName val="Bueiros"/>
      <sheetName val="Regula"/>
      <sheetName val="Sub-base"/>
      <sheetName val="Base"/>
      <sheetName val="Imprimação"/>
      <sheetName val="CBUQ"/>
      <sheetName val="Colchão drenante"/>
      <sheetName val="TSS"/>
      <sheetName val="TSD-FOG"/>
      <sheetName val="AGREGADOS"/>
      <sheetName val="Pintura"/>
      <sheetName val="Grama"/>
      <sheetName val="Transporte de brita"/>
      <sheetName val="DRENO"/>
      <sheetName val="DRENO SALDO"/>
      <sheetName val="AÇO CA-50"/>
      <sheetName val="AÇO CA-50 (2)"/>
      <sheetName val="DMT - TEORICO 2"/>
      <sheetName val="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6">
          <cell r="J36">
            <v>39224</v>
          </cell>
          <cell r="M36">
            <v>39224</v>
          </cell>
        </row>
      </sheetData>
      <sheetData sheetId="12" refreshError="1">
        <row r="36">
          <cell r="U36">
            <v>228419.09999999998</v>
          </cell>
        </row>
      </sheetData>
      <sheetData sheetId="13" refreshError="1">
        <row r="39">
          <cell r="U39">
            <v>263049.59999999998</v>
          </cell>
        </row>
        <row r="40">
          <cell r="U40">
            <v>13152.48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GERAIS"/>
      <sheetName val="DADOS PARA PASTAS"/>
      <sheetName val="BDI DNIT"/>
      <sheetName val="materiais"/>
      <sheetName val="composições"/>
      <sheetName val="DIAGRAMA"/>
      <sheetName val="INVEN."/>
      <sheetName val="SERVIÇOS (MATRIZ)"/>
      <sheetName val="ORÇAMENTO 01"/>
      <sheetName val="CURVA ABC"/>
      <sheetName val="Cronograma "/>
      <sheetName val="justificativa"/>
      <sheetName val="instalação"/>
      <sheetName val="mobilização"/>
      <sheetName val="TLCB5"/>
      <sheetName val="TLMR"/>
      <sheetName val="TCCB10"/>
      <sheetName val="TLC4"/>
      <sheetName val="TLCB10"/>
      <sheetName val="Dados Edital"/>
      <sheetName val="calc. transporte IS 02_2011"/>
      <sheetName val="CROQUI"/>
      <sheetName val="Q.R.DIST.TRANSP."/>
      <sheetName val="D. CUST. M."/>
      <sheetName val="comparativo mat"/>
      <sheetName val="D.CONS.M"/>
      <sheetName val="DIVIS"/>
      <sheetName val="Plan1"/>
    </sheetNames>
    <sheetDataSet>
      <sheetData sheetId="0">
        <row r="6">
          <cell r="C6" t="str">
            <v>BR- 267/MS</v>
          </cell>
        </row>
        <row r="7">
          <cell r="C7" t="str">
            <v>DIV. SP/MS /  ENT. MS-195 (FRONT. BR/PY) (P. Murtinho)</v>
          </cell>
        </row>
        <row r="8">
          <cell r="C8" t="str">
            <v>ENT. BR-163(B)(Rio Brilhante) – ENT. MS-164(Vista Alegre)</v>
          </cell>
        </row>
        <row r="9">
          <cell r="C9" t="str">
            <v>km 290,100 / km 396,400</v>
          </cell>
        </row>
        <row r="10">
          <cell r="C10">
            <v>106.3</v>
          </cell>
        </row>
        <row r="15">
          <cell r="C15">
            <v>42002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7">
          <cell r="F37">
            <v>425373</v>
          </cell>
        </row>
        <row r="42">
          <cell r="F42">
            <v>27202.16</v>
          </cell>
        </row>
        <row r="47">
          <cell r="F47">
            <v>152910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1">
          <cell r="I31">
            <v>103594.7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0">
          <cell r="C30">
            <v>29.856000000000002</v>
          </cell>
        </row>
      </sheetData>
      <sheetData sheetId="21" refreshError="1"/>
      <sheetData sheetId="22">
        <row r="29">
          <cell r="B29" t="str">
            <v>SEGMENTO:   KM 290,10 ao KM 396,40</v>
          </cell>
        </row>
      </sheetData>
      <sheetData sheetId="23"/>
      <sheetData sheetId="24">
        <row r="16">
          <cell r="B16">
            <v>914.59</v>
          </cell>
        </row>
      </sheetData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."/>
      <sheetName val="Croqui"/>
      <sheetName val="Comparativo"/>
      <sheetName val="Mat. Bet."/>
      <sheetName val="Calc.transporte"/>
      <sheetName val="Preço MBet."/>
      <sheetName val="TLCB5"/>
      <sheetName val="TLMR"/>
      <sheetName val="TLBM"/>
      <sheetName val="TCCC"/>
      <sheetName val="TLCB10"/>
      <sheetName val="TLCC4"/>
      <sheetName val="TCCB10"/>
      <sheetName val="Quadro res. transp."/>
      <sheetName val="CURVA ABC"/>
      <sheetName val="Orçamento"/>
      <sheetName val="Serviços"/>
      <sheetName val="Cronograma 1º"/>
      <sheetName val="Cronograma 2º"/>
      <sheetName val="Instalação"/>
      <sheetName val="Mobiliz."/>
      <sheetName val="Cpu Trans."/>
      <sheetName val="CAP-CM30"/>
      <sheetName val="Rotineira"/>
      <sheetName val="Veíc."/>
      <sheetName val="Serv.Aux."/>
      <sheetName val="Const. Dren."/>
      <sheetName val="Aux.Dren"/>
      <sheetName val="Serv. Adm."/>
      <sheetName val="CPUMat.Bet."/>
      <sheetName val="M Obra"/>
      <sheetName val="Equip."/>
      <sheetName val="Materiais"/>
      <sheetName val="DIVISÓRIAS"/>
      <sheetName val="Modelo"/>
    </sheetNames>
    <sheetDataSet>
      <sheetData sheetId="0" refreshError="1"/>
      <sheetData sheetId="1" refreshError="1"/>
      <sheetData sheetId="2" refreshError="1"/>
      <sheetData sheetId="3">
        <row r="22">
          <cell r="E22">
            <v>293.51</v>
          </cell>
        </row>
        <row r="24">
          <cell r="E24">
            <v>342.11</v>
          </cell>
        </row>
        <row r="25">
          <cell r="F25">
            <v>265.37</v>
          </cell>
        </row>
        <row r="27">
          <cell r="F27">
            <v>309.29000000000002</v>
          </cell>
        </row>
        <row r="28">
          <cell r="F28">
            <v>265.37</v>
          </cell>
        </row>
        <row r="29">
          <cell r="F29">
            <v>24.49</v>
          </cell>
        </row>
        <row r="30">
          <cell r="F30">
            <v>280.83</v>
          </cell>
        </row>
        <row r="31">
          <cell r="F31">
            <v>39.950000000000003</v>
          </cell>
        </row>
        <row r="33">
          <cell r="F33">
            <v>265.37</v>
          </cell>
        </row>
        <row r="34">
          <cell r="F34">
            <v>24.49</v>
          </cell>
        </row>
        <row r="36">
          <cell r="F36">
            <v>265.37</v>
          </cell>
        </row>
        <row r="37">
          <cell r="F37">
            <v>24.49</v>
          </cell>
        </row>
        <row r="39">
          <cell r="F39">
            <v>280.83</v>
          </cell>
        </row>
        <row r="40">
          <cell r="F40">
            <v>39.950000000000003</v>
          </cell>
        </row>
        <row r="42">
          <cell r="F42">
            <v>265.37</v>
          </cell>
        </row>
        <row r="43">
          <cell r="F43">
            <v>24.49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ETA-Mat"/>
      <sheetName val="INCCTOT"/>
      <sheetName val="01-TAC"/>
      <sheetName val="TAC - CORREÇÃO DA PROPOSTA"/>
      <sheetName val="M.C  - QUANTITATIVO "/>
      <sheetName val="PQP"/>
      <sheetName val="SALDOS"/>
      <sheetName val="TAC_ADUT_DN500"/>
      <sheetName val="Jacaraci"/>
      <sheetName val="Demanda-Total"/>
      <sheetName val="V reservação"/>
      <sheetName val="Pre dimensADUTORA"/>
      <sheetName val="Lista"/>
      <sheetName val="Zona A"/>
      <sheetName val="Zona B"/>
      <sheetName val="EEAB1(3+1)3G"/>
      <sheetName val="Insumos"/>
      <sheetName val="bm 8"/>
      <sheetName val="Drenagem"/>
      <sheetName val="Tabela"/>
      <sheetName val="viario"/>
      <sheetName val="BOLETIM DE MEDIÇÃO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 refreshError="1"/>
      <sheetData sheetId="5" refreshError="1"/>
      <sheetData sheetId="6">
        <row r="125">
          <cell r="C125" t="str">
            <v>Total Item 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."/>
      <sheetName val="Croqui"/>
      <sheetName val="Comparativo"/>
      <sheetName val="Mat. Bet."/>
      <sheetName val="Calc.transporte"/>
      <sheetName val="Preço MBet."/>
      <sheetName val="TLCB5"/>
      <sheetName val="TLMR"/>
      <sheetName val="TLBM"/>
      <sheetName val="TCCC"/>
      <sheetName val="TLCB10"/>
      <sheetName val="TLCC4"/>
      <sheetName val="TCCB10"/>
      <sheetName val="Quadro res. transp."/>
      <sheetName val="CURVA ABC"/>
      <sheetName val="Orçamento"/>
      <sheetName val="Serviços"/>
      <sheetName val="Cronograma 1º"/>
      <sheetName val="Cronograma 2º"/>
      <sheetName val="Instalação"/>
      <sheetName val="Mobiliz."/>
      <sheetName val="Cpu Trans."/>
      <sheetName val="CAP-CM30"/>
      <sheetName val="Rotineira"/>
      <sheetName val="Veíc."/>
      <sheetName val="Serv.Aux."/>
      <sheetName val="Const. Dren."/>
      <sheetName val="Aux.Dren"/>
      <sheetName val="Serv. Adm."/>
      <sheetName val="CPUMat.Bet."/>
      <sheetName val="M Obra"/>
      <sheetName val="Equip."/>
      <sheetName val="Materiais"/>
      <sheetName val="DIVISÓRIAS"/>
      <sheetName val="Modelo"/>
    </sheetNames>
    <sheetDataSet>
      <sheetData sheetId="0">
        <row r="20">
          <cell r="G20">
            <v>58.8</v>
          </cell>
        </row>
        <row r="21">
          <cell r="G21">
            <v>15.1</v>
          </cell>
        </row>
        <row r="22">
          <cell r="G22">
            <v>15.1</v>
          </cell>
        </row>
        <row r="23">
          <cell r="G23">
            <v>15.1</v>
          </cell>
        </row>
        <row r="24">
          <cell r="G24">
            <v>15.1</v>
          </cell>
        </row>
        <row r="30">
          <cell r="E30">
            <v>39569</v>
          </cell>
        </row>
        <row r="31">
          <cell r="E31">
            <v>39660</v>
          </cell>
        </row>
        <row r="33">
          <cell r="E33">
            <v>360.48</v>
          </cell>
        </row>
        <row r="43">
          <cell r="A43" t="str">
            <v>VIDE DADOS DO TRECHO</v>
          </cell>
        </row>
      </sheetData>
      <sheetData sheetId="1"/>
      <sheetData sheetId="2">
        <row r="26">
          <cell r="G26">
            <v>1052.5144578313252</v>
          </cell>
          <cell r="H26">
            <v>293.51</v>
          </cell>
        </row>
        <row r="27">
          <cell r="G27">
            <v>1698.2891566265059</v>
          </cell>
          <cell r="H27">
            <v>265.37</v>
          </cell>
        </row>
        <row r="28">
          <cell r="G28">
            <v>852.00963855421685</v>
          </cell>
          <cell r="H28">
            <v>265.37</v>
          </cell>
        </row>
        <row r="29">
          <cell r="G29">
            <v>1130.3156626506022</v>
          </cell>
          <cell r="H29">
            <v>280.83</v>
          </cell>
        </row>
        <row r="32">
          <cell r="G32">
            <v>1530</v>
          </cell>
          <cell r="H32">
            <v>39.950000000000003</v>
          </cell>
        </row>
      </sheetData>
      <sheetData sheetId="3"/>
      <sheetData sheetId="4"/>
      <sheetData sheetId="5">
        <row r="5">
          <cell r="I5">
            <v>10.58</v>
          </cell>
          <cell r="K5">
            <v>4.01</v>
          </cell>
        </row>
        <row r="6">
          <cell r="I6">
            <v>10.35</v>
          </cell>
          <cell r="K6">
            <v>1.97</v>
          </cell>
        </row>
        <row r="7">
          <cell r="I7">
            <v>0.39</v>
          </cell>
          <cell r="K7">
            <v>0.15</v>
          </cell>
        </row>
        <row r="8">
          <cell r="I8">
            <v>10.58</v>
          </cell>
          <cell r="K8">
            <v>4.01</v>
          </cell>
        </row>
        <row r="10">
          <cell r="I10">
            <v>188.82</v>
          </cell>
          <cell r="K10">
            <v>64.069999999999993</v>
          </cell>
        </row>
        <row r="12">
          <cell r="I12">
            <v>5.0999999999999996</v>
          </cell>
          <cell r="K12">
            <v>0.14000000000000001</v>
          </cell>
        </row>
        <row r="13">
          <cell r="I13">
            <v>0.98</v>
          </cell>
          <cell r="K13">
            <v>0.37</v>
          </cell>
        </row>
      </sheetData>
      <sheetData sheetId="6">
        <row r="24">
          <cell r="I24">
            <v>122194.66320000001</v>
          </cell>
        </row>
      </sheetData>
      <sheetData sheetId="7">
        <row r="22">
          <cell r="I22">
            <v>82140.130999999994</v>
          </cell>
        </row>
      </sheetData>
      <sheetData sheetId="8"/>
      <sheetData sheetId="9">
        <row r="31">
          <cell r="I31">
            <v>5615.3190000000004</v>
          </cell>
        </row>
      </sheetData>
      <sheetData sheetId="10"/>
      <sheetData sheetId="11">
        <row r="27">
          <cell r="I27">
            <v>10250.674560000001</v>
          </cell>
        </row>
      </sheetData>
      <sheetData sheetId="12">
        <row r="27">
          <cell r="I27">
            <v>371372.78499999997</v>
          </cell>
        </row>
      </sheetData>
      <sheetData sheetId="13"/>
      <sheetData sheetId="14"/>
      <sheetData sheetId="15"/>
      <sheetData sheetId="16">
        <row r="11">
          <cell r="G11">
            <v>185700</v>
          </cell>
        </row>
        <row r="12">
          <cell r="G12">
            <v>158.464</v>
          </cell>
        </row>
        <row r="13">
          <cell r="G13">
            <v>237.696</v>
          </cell>
        </row>
        <row r="15">
          <cell r="G15">
            <v>148.56</v>
          </cell>
        </row>
        <row r="16">
          <cell r="G16">
            <v>594.24</v>
          </cell>
        </row>
        <row r="17">
          <cell r="G17">
            <v>450</v>
          </cell>
        </row>
        <row r="18">
          <cell r="G18">
            <v>170</v>
          </cell>
        </row>
        <row r="19">
          <cell r="G19">
            <v>1890</v>
          </cell>
        </row>
        <row r="20">
          <cell r="G20">
            <v>420</v>
          </cell>
        </row>
        <row r="21">
          <cell r="G21">
            <v>1285</v>
          </cell>
        </row>
        <row r="22">
          <cell r="G22">
            <v>74.28</v>
          </cell>
        </row>
        <row r="23">
          <cell r="G23">
            <v>74.28</v>
          </cell>
        </row>
        <row r="24">
          <cell r="G24">
            <v>247.6</v>
          </cell>
        </row>
        <row r="25">
          <cell r="G25">
            <v>247.6</v>
          </cell>
        </row>
        <row r="27">
          <cell r="G27">
            <v>185.7</v>
          </cell>
        </row>
        <row r="28">
          <cell r="G28">
            <v>309.5</v>
          </cell>
        </row>
        <row r="31">
          <cell r="G31">
            <v>1280</v>
          </cell>
        </row>
        <row r="32">
          <cell r="G32">
            <v>28</v>
          </cell>
        </row>
        <row r="36">
          <cell r="G36">
            <v>500</v>
          </cell>
        </row>
        <row r="37">
          <cell r="G37">
            <v>375</v>
          </cell>
        </row>
        <row r="38">
          <cell r="G38">
            <v>1000</v>
          </cell>
        </row>
        <row r="39">
          <cell r="G39">
            <v>250</v>
          </cell>
        </row>
        <row r="40">
          <cell r="G40">
            <v>60000</v>
          </cell>
        </row>
        <row r="41">
          <cell r="G41">
            <v>100</v>
          </cell>
        </row>
        <row r="42">
          <cell r="G42">
            <v>247.6</v>
          </cell>
        </row>
        <row r="43">
          <cell r="G43">
            <v>433.3</v>
          </cell>
        </row>
        <row r="44">
          <cell r="G44">
            <v>123.8</v>
          </cell>
        </row>
        <row r="45">
          <cell r="G45">
            <v>185.7</v>
          </cell>
        </row>
        <row r="46">
          <cell r="G46">
            <v>185.7</v>
          </cell>
        </row>
        <row r="47">
          <cell r="G47">
            <v>60000</v>
          </cell>
        </row>
        <row r="48">
          <cell r="G48">
            <v>198080</v>
          </cell>
        </row>
        <row r="49">
          <cell r="G49">
            <v>200</v>
          </cell>
        </row>
        <row r="50">
          <cell r="G50">
            <v>6565.0659999999998</v>
          </cell>
        </row>
        <row r="51">
          <cell r="G51">
            <v>70</v>
          </cell>
        </row>
        <row r="52">
          <cell r="G52">
            <v>70</v>
          </cell>
        </row>
        <row r="53">
          <cell r="G53">
            <v>192000</v>
          </cell>
        </row>
        <row r="54">
          <cell r="G54">
            <v>122194.66320000001</v>
          </cell>
        </row>
        <row r="55">
          <cell r="G55">
            <v>82140.130999999994</v>
          </cell>
        </row>
        <row r="56">
          <cell r="G56">
            <v>10250.674560000001</v>
          </cell>
        </row>
        <row r="58">
          <cell r="G58">
            <v>371372.78499999997</v>
          </cell>
        </row>
        <row r="59">
          <cell r="G59">
            <v>12</v>
          </cell>
        </row>
        <row r="60">
          <cell r="G60">
            <v>192</v>
          </cell>
        </row>
        <row r="61">
          <cell r="G61">
            <v>960</v>
          </cell>
        </row>
        <row r="62">
          <cell r="G62">
            <v>60</v>
          </cell>
        </row>
        <row r="63">
          <cell r="G63">
            <v>120</v>
          </cell>
        </row>
        <row r="64">
          <cell r="G64">
            <v>160</v>
          </cell>
        </row>
      </sheetData>
      <sheetData sheetId="17"/>
      <sheetData sheetId="18"/>
      <sheetData sheetId="19">
        <row r="32">
          <cell r="O32">
            <v>174</v>
          </cell>
        </row>
        <row r="34">
          <cell r="T34">
            <v>75016.62000000001</v>
          </cell>
        </row>
      </sheetData>
      <sheetData sheetId="20">
        <row r="49">
          <cell r="I49">
            <v>2736.18</v>
          </cell>
        </row>
      </sheetData>
      <sheetData sheetId="21">
        <row r="57">
          <cell r="H57">
            <v>0.62</v>
          </cell>
        </row>
        <row r="137">
          <cell r="H137">
            <v>0.96</v>
          </cell>
        </row>
        <row r="217">
          <cell r="H217">
            <v>0.89</v>
          </cell>
        </row>
        <row r="297">
          <cell r="H297">
            <v>0.36</v>
          </cell>
        </row>
        <row r="537">
          <cell r="H537">
            <v>0.35</v>
          </cell>
        </row>
      </sheetData>
      <sheetData sheetId="22"/>
      <sheetData sheetId="23">
        <row r="137">
          <cell r="H137">
            <v>54.22</v>
          </cell>
        </row>
        <row r="217">
          <cell r="H217">
            <v>0.21</v>
          </cell>
        </row>
        <row r="377">
          <cell r="H377">
            <v>28.49</v>
          </cell>
        </row>
        <row r="457">
          <cell r="H457">
            <v>127.2</v>
          </cell>
        </row>
        <row r="537">
          <cell r="H537">
            <v>230.5</v>
          </cell>
        </row>
        <row r="617">
          <cell r="H617">
            <v>6.65</v>
          </cell>
        </row>
        <row r="697">
          <cell r="H697">
            <v>48.78</v>
          </cell>
        </row>
        <row r="777">
          <cell r="H777">
            <v>4.16</v>
          </cell>
        </row>
        <row r="857">
          <cell r="H857">
            <v>33.92</v>
          </cell>
        </row>
        <row r="937">
          <cell r="H937">
            <v>118.4</v>
          </cell>
        </row>
        <row r="1017">
          <cell r="H1017">
            <v>76.08</v>
          </cell>
        </row>
        <row r="1097">
          <cell r="H1097">
            <v>5.52</v>
          </cell>
        </row>
        <row r="1177">
          <cell r="H1177">
            <v>5.79</v>
          </cell>
        </row>
        <row r="1257">
          <cell r="H1257">
            <v>220.11</v>
          </cell>
        </row>
        <row r="1337">
          <cell r="H1337">
            <v>150.33000000000001</v>
          </cell>
        </row>
        <row r="1497">
          <cell r="H1497">
            <v>96.09</v>
          </cell>
        </row>
        <row r="1577">
          <cell r="H1577">
            <v>0.38249016611520004</v>
          </cell>
        </row>
        <row r="1897">
          <cell r="H1897">
            <v>12.49</v>
          </cell>
        </row>
        <row r="1977">
          <cell r="H1977">
            <v>36.454502522879999</v>
          </cell>
        </row>
        <row r="2057">
          <cell r="H2057">
            <v>1.54</v>
          </cell>
        </row>
        <row r="2137">
          <cell r="H2137">
            <v>4.87</v>
          </cell>
        </row>
        <row r="2217">
          <cell r="H2217">
            <v>20.63</v>
          </cell>
        </row>
        <row r="2297">
          <cell r="H2297">
            <v>1.54</v>
          </cell>
        </row>
        <row r="2377">
          <cell r="H2377">
            <v>30.89</v>
          </cell>
        </row>
        <row r="2457">
          <cell r="H2457">
            <v>1040.82</v>
          </cell>
        </row>
        <row r="2617">
          <cell r="H2617">
            <v>241.96</v>
          </cell>
        </row>
        <row r="2697">
          <cell r="H2697">
            <v>0.09</v>
          </cell>
        </row>
        <row r="2777">
          <cell r="H2777">
            <v>0.42</v>
          </cell>
        </row>
        <row r="2857">
          <cell r="H2857">
            <v>17.87</v>
          </cell>
        </row>
        <row r="3017">
          <cell r="H3017">
            <v>30.140251753514203</v>
          </cell>
        </row>
        <row r="3257">
          <cell r="H3257">
            <v>14.65</v>
          </cell>
        </row>
        <row r="3337">
          <cell r="H3337">
            <v>79.31</v>
          </cell>
        </row>
        <row r="3417">
          <cell r="H3417">
            <v>20.14</v>
          </cell>
        </row>
        <row r="3497">
          <cell r="H3497">
            <v>184.93</v>
          </cell>
        </row>
        <row r="3661">
          <cell r="H3661">
            <v>3.57</v>
          </cell>
        </row>
        <row r="3741">
          <cell r="H3741">
            <v>28.16</v>
          </cell>
        </row>
        <row r="3821">
          <cell r="H3821">
            <v>70.400000000000006</v>
          </cell>
        </row>
      </sheetData>
      <sheetData sheetId="24">
        <row r="57">
          <cell r="H57">
            <v>4140.3999999999996</v>
          </cell>
        </row>
        <row r="137">
          <cell r="H137">
            <v>0.49</v>
          </cell>
        </row>
      </sheetData>
      <sheetData sheetId="25">
        <row r="777">
          <cell r="H777">
            <v>7.3051125152786121</v>
          </cell>
        </row>
      </sheetData>
      <sheetData sheetId="26"/>
      <sheetData sheetId="27"/>
      <sheetData sheetId="28">
        <row r="57">
          <cell r="H57">
            <v>8.68</v>
          </cell>
        </row>
        <row r="137">
          <cell r="H137">
            <v>16.850000000000001</v>
          </cell>
        </row>
        <row r="217">
          <cell r="H217">
            <v>20.53</v>
          </cell>
        </row>
        <row r="297">
          <cell r="H297">
            <v>104.65</v>
          </cell>
        </row>
        <row r="377">
          <cell r="H377">
            <v>80.5</v>
          </cell>
        </row>
        <row r="457">
          <cell r="H457">
            <v>431.13</v>
          </cell>
        </row>
      </sheetData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ÁRIO"/>
      <sheetName val="TREVOS"/>
      <sheetName val="CROQUIS"/>
      <sheetName val="MB"/>
      <sheetName val="AQ TR MB"/>
      <sheetName val="MOBIL-CANT"/>
      <sheetName val="MAT PLACA"/>
      <sheetName val="SERVIÇOS"/>
      <sheetName val="ORÇAMENTO"/>
      <sheetName val="TLCB5"/>
      <sheetName val="TLMR"/>
      <sheetName val="TLCC4"/>
      <sheetName val="TLMB"/>
      <sheetName val="TCCB10"/>
      <sheetName val="CRONOGAMA 1º"/>
      <sheetName val="CRONOGAMA 2º"/>
      <sheetName val="COMPAUTO"/>
      <sheetName val="COMPSERVENC"/>
      <sheetName val="COMPMOTSER"/>
      <sheetName val="COMPOSIÇÕES2 (2)"/>
    </sheetNames>
    <sheetDataSet>
      <sheetData sheetId="0" refreshError="1">
        <row r="1">
          <cell r="B1" t="str">
            <v>JAN/2007</v>
          </cell>
        </row>
        <row r="9">
          <cell r="B9" t="str">
            <v>Campo Grande/MS</v>
          </cell>
        </row>
        <row r="27">
          <cell r="B27">
            <v>150.6</v>
          </cell>
        </row>
      </sheetData>
      <sheetData sheetId="1" refreshError="1"/>
      <sheetData sheetId="2" refreshError="1"/>
      <sheetData sheetId="3" refreshError="1"/>
      <sheetData sheetId="4" refreshError="1">
        <row r="5">
          <cell r="I5">
            <v>28.64</v>
          </cell>
          <cell r="K5">
            <v>5.0599999999999996</v>
          </cell>
        </row>
        <row r="10">
          <cell r="I10">
            <v>2.09</v>
          </cell>
          <cell r="K10">
            <v>7.0000000000000007E-2</v>
          </cell>
        </row>
        <row r="11">
          <cell r="I11">
            <v>2.92</v>
          </cell>
          <cell r="K11">
            <v>0.1</v>
          </cell>
        </row>
        <row r="12">
          <cell r="I12">
            <v>6.27</v>
          </cell>
          <cell r="K12">
            <v>0.22</v>
          </cell>
        </row>
        <row r="13">
          <cell r="I13">
            <v>277.42</v>
          </cell>
          <cell r="K13">
            <v>93.68</v>
          </cell>
        </row>
        <row r="15">
          <cell r="I15">
            <v>1.66</v>
          </cell>
          <cell r="K15">
            <v>0.56000000000000005</v>
          </cell>
        </row>
      </sheetData>
      <sheetData sheetId="5" refreshError="1">
        <row r="45">
          <cell r="I45">
            <v>18936.36</v>
          </cell>
        </row>
        <row r="73">
          <cell r="I73">
            <v>66156.88</v>
          </cell>
        </row>
      </sheetData>
      <sheetData sheetId="6" refreshError="1">
        <row r="3">
          <cell r="E3">
            <v>0.14000000000000001</v>
          </cell>
        </row>
        <row r="4">
          <cell r="E4">
            <v>0.68</v>
          </cell>
        </row>
        <row r="5">
          <cell r="E5">
            <v>121.42</v>
          </cell>
        </row>
        <row r="6">
          <cell r="E6">
            <v>2.4700000000000002</v>
          </cell>
        </row>
        <row r="7">
          <cell r="E7">
            <v>1.48</v>
          </cell>
        </row>
        <row r="8">
          <cell r="E8">
            <v>13.96</v>
          </cell>
        </row>
        <row r="9">
          <cell r="E9">
            <v>74.34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8">
          <cell r="H38">
            <v>3353.13</v>
          </cell>
        </row>
      </sheetData>
      <sheetData sheetId="17" refreshError="1">
        <row r="38">
          <cell r="H38">
            <v>7.58</v>
          </cell>
        </row>
        <row r="76">
          <cell r="H76">
            <v>14.72</v>
          </cell>
        </row>
      </sheetData>
      <sheetData sheetId="18" refreshError="1">
        <row r="38">
          <cell r="H38">
            <v>17.8</v>
          </cell>
        </row>
        <row r="76">
          <cell r="H76">
            <v>109.29</v>
          </cell>
        </row>
      </sheetData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MED_5"/>
      <sheetName val="REL MED_5"/>
      <sheetName val="Relatório-1ª med."/>
      <sheetName val="DRENA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ITENS PRIORITA"/>
      <sheetName val="MAPA DE COTAÇÃO"/>
      <sheetName val="CRONOGRAMA"/>
      <sheetName val="COMP - 01 "/>
      <sheetName val="COMP - 02  "/>
      <sheetName val="BDI - MATERIAIS"/>
      <sheetName val="BDI - EDIFICAÇÃO"/>
    </sheetNames>
    <sheetDataSet>
      <sheetData sheetId="0">
        <row r="6">
          <cell r="B6" t="str">
            <v>REGIÃO CAMPO GRANDE - MS</v>
          </cell>
          <cell r="I6">
            <v>0.26240000000000002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>
        <row r="8">
          <cell r="F8">
            <v>3.4500000000000003E-2</v>
          </cell>
        </row>
        <row r="9">
          <cell r="F9">
            <v>4.7999999999999996E-3</v>
          </cell>
        </row>
        <row r="10">
          <cell r="F10">
            <v>8.5000000000000006E-3</v>
          </cell>
        </row>
        <row r="11">
          <cell r="F11">
            <v>8.5000000000000006E-3</v>
          </cell>
        </row>
        <row r="12">
          <cell r="F12">
            <v>5.11E-2</v>
          </cell>
        </row>
        <row r="13">
          <cell r="F13">
            <v>5.6499999999999995E-2</v>
          </cell>
        </row>
      </sheetData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NS_PRIORI"/>
      <sheetName val="ORÇAMENTO"/>
      <sheetName val="CRONOGRAMA"/>
      <sheetName val="COMP - 01"/>
      <sheetName val="COMP - 02"/>
      <sheetName val="COMP - 03"/>
      <sheetName val="COMP - 04"/>
      <sheetName val="COMP - 05"/>
      <sheetName val="COMP - 06"/>
    </sheetNames>
    <sheetDataSet>
      <sheetData sheetId="0"/>
      <sheetData sheetId="1">
        <row r="7">
          <cell r="A7" t="str">
            <v>BAIRRO:</v>
          </cell>
          <cell r="K7">
            <v>0.28179999999999999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XO"/>
      <sheetName val="ORÇAMENTO IMP"/>
      <sheetName val="CRONOGRAMA"/>
      <sheetName val="MEMORIA IMP"/>
      <sheetName val="MAPA DE COTAÇÃO"/>
      <sheetName val="COMP-01"/>
      <sheetName val="COMP - 02"/>
      <sheetName val="ORÇAMENTO"/>
    </sheetNames>
    <sheetDataSet>
      <sheetData sheetId="0">
        <row r="8">
          <cell r="J8">
            <v>0.2092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_ORÇA"/>
      <sheetName val="CRONOGRAMA"/>
      <sheetName val="COMP-00"/>
      <sheetName val="COMP-01"/>
      <sheetName val="COMP-02"/>
      <sheetName val="COMP-03"/>
      <sheetName val="COMP-04"/>
      <sheetName val="MEM-00"/>
      <sheetName val="MEM-03"/>
      <sheetName val="BDI_1"/>
      <sheetName val="BDI_2"/>
    </sheetNames>
    <sheetDataSet>
      <sheetData sheetId="0">
        <row r="8">
          <cell r="B8" t="str">
            <v>CAMPO GRANDE - MS</v>
          </cell>
          <cell r="I8">
            <v>0.2092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APA DE COTAÇÃO"/>
      <sheetName val="COMP 01"/>
      <sheetName val="COMP 02"/>
      <sheetName val="COMP-03"/>
      <sheetName val="COMP-04"/>
      <sheetName val="COMP- 05"/>
      <sheetName val="COMP- 06"/>
      <sheetName val="COMP - 07  "/>
      <sheetName val="COMP-08"/>
      <sheetName val="COMP - 09"/>
      <sheetName val="COMP - 10"/>
      <sheetName val="COMP -11"/>
    </sheetNames>
    <sheetDataSet>
      <sheetData sheetId="0">
        <row r="8">
          <cell r="J8">
            <v>0.26240000000000002</v>
          </cell>
        </row>
        <row r="9">
          <cell r="J9">
            <v>0</v>
          </cell>
        </row>
      </sheetData>
      <sheetData sheetId="1">
        <row r="13">
          <cell r="E13">
            <v>0</v>
          </cell>
          <cell r="G13">
            <v>0.1464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XO"/>
      <sheetName val="ORÇAMENTO IMP"/>
      <sheetName val="CRONOGRAMA"/>
      <sheetName val="MAPA DE COTAÇÃO"/>
      <sheetName val="MEMÓRIA IMP"/>
      <sheetName val="COMP-01"/>
      <sheetName val="COMP-02"/>
      <sheetName val="COMP-03"/>
      <sheetName val="COMP-04"/>
      <sheetName val="COMP-05"/>
      <sheetName val="COMP-06"/>
      <sheetName val="COMP-07.1"/>
      <sheetName val="COMP-07.2"/>
      <sheetName val="COMP-08"/>
      <sheetName val="COMP-09"/>
      <sheetName val="COMP-10"/>
      <sheetName val="COMP-11"/>
      <sheetName val="COMP-12"/>
    </sheetNames>
    <sheetDataSet>
      <sheetData sheetId="0">
        <row r="6">
          <cell r="C6" t="str">
            <v>REFORMA DA UNIDADE DE PRONTO ATENDIMENTO VILA ALMEIDA</v>
          </cell>
        </row>
        <row r="7">
          <cell r="C7" t="str">
            <v>RUA MINISTRO JOSÉ LINHARES ESQ. RUA YOKOAMA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DESP_OPERAC"/>
      <sheetName val="1.0.1"/>
      <sheetName val="1.0.2"/>
      <sheetName val="1.0.3"/>
      <sheetName val="1.0.4"/>
      <sheetName val="1.0.5"/>
      <sheetName val="EST_PRELIMINARES"/>
      <sheetName val="1.1"/>
      <sheetName val="2.1.1."/>
      <sheetName val="3.1"/>
      <sheetName val="4.1"/>
      <sheetName val="4.2"/>
      <sheetName val="PROJ_BASICO"/>
      <sheetName val="1.1."/>
      <sheetName val="1.2"/>
      <sheetName val="1.3"/>
      <sheetName val="1.4"/>
      <sheetName val="1.5"/>
      <sheetName val="2.1.1.."/>
      <sheetName val="2.1.2."/>
      <sheetName val="2.1.3."/>
      <sheetName val="2.1.4."/>
      <sheetName val="2.1.5."/>
      <sheetName val="2.1.6."/>
      <sheetName val="3.1."/>
      <sheetName val="3.2."/>
      <sheetName val="3.3."/>
      <sheetName val="3.4."/>
      <sheetName val="3.5."/>
      <sheetName val="3.6.1"/>
      <sheetName val="3.6.2"/>
      <sheetName val="4.1."/>
      <sheetName val="4.2."/>
      <sheetName val="4.3."/>
      <sheetName val="4.4."/>
      <sheetName val="4.5."/>
      <sheetName val="LOTE_01"/>
      <sheetName val="1.1.1"/>
      <sheetName val="1.1.2"/>
      <sheetName val="1.1.3"/>
      <sheetName val="1.1.4"/>
      <sheetName val="1.2.1"/>
      <sheetName val="1.2.2"/>
      <sheetName val="1.2.3"/>
      <sheetName val="1.2.4"/>
      <sheetName val="1.3.1"/>
      <sheetName val="1.3.2"/>
      <sheetName val="1.3.3"/>
      <sheetName val="1.3.4"/>
      <sheetName val="2.1.1"/>
      <sheetName val="2.1.2"/>
      <sheetName val="2.1.3"/>
      <sheetName val="2.1.4"/>
      <sheetName val="2.1.5.1"/>
      <sheetName val="2.1.5.2"/>
      <sheetName val="2.2.1"/>
      <sheetName val="2.2.2"/>
      <sheetName val="2.2.3"/>
      <sheetName val="2.2.4"/>
      <sheetName val="2.2.5"/>
      <sheetName val="3.1.1"/>
      <sheetName val="3.1.2"/>
      <sheetName val="3.1.3"/>
      <sheetName val="3.1.4"/>
      <sheetName val="3.1.5"/>
      <sheetName val="3.2.1"/>
      <sheetName val="3.2.2"/>
      <sheetName val="3.2.3"/>
      <sheetName val="3.2.4"/>
      <sheetName val="3.2.5"/>
      <sheetName val="3.3.1"/>
      <sheetName val="3.3.2"/>
      <sheetName val="3.3.3"/>
      <sheetName val="3.3.4"/>
      <sheetName val="3.3.5"/>
      <sheetName val="3.4.1"/>
      <sheetName val="3.4.2"/>
      <sheetName val="3.4.3"/>
      <sheetName val="3.4.4"/>
      <sheetName val="3.4.5"/>
      <sheetName val="3.5.1"/>
      <sheetName val="3.5.2"/>
      <sheetName val="3.5.3"/>
      <sheetName val="3.5.4"/>
      <sheetName val="3.5.5"/>
      <sheetName val="3.6.1."/>
      <sheetName val="3.6.2."/>
      <sheetName val="3.6.3."/>
      <sheetName val="3.6.4."/>
      <sheetName val="3.6.5."/>
      <sheetName val="4.1.."/>
      <sheetName val="4.2.."/>
      <sheetName val="4.3.."/>
      <sheetName val="4.4.."/>
      <sheetName val="4.5.."/>
      <sheetName val="5.1.."/>
      <sheetName val="5.2.."/>
      <sheetName val="5.3.."/>
      <sheetName val="5.4.."/>
      <sheetName val="5.5.."/>
      <sheetName val="6.1"/>
      <sheetName val="6.2"/>
      <sheetName val="6.3"/>
      <sheetName val="6.4"/>
      <sheetName val="6.5"/>
      <sheetName val="7.1.1"/>
      <sheetName val="7.1.2"/>
      <sheetName val="7.1.3"/>
      <sheetName val="7.1.4"/>
      <sheetName val="7.1.5"/>
      <sheetName val="8.1"/>
      <sheetName val="8.2"/>
      <sheetName val="9.1"/>
      <sheetName val="9.2"/>
      <sheetName val="9.3"/>
      <sheetName val="9.4"/>
      <sheetName val="10.1.1"/>
      <sheetName val="10.1.2"/>
      <sheetName val="10.1.3"/>
      <sheetName val="10.2.1"/>
      <sheetName val="LOTE_02"/>
      <sheetName val="1.1.1."/>
      <sheetName val="1.1.2."/>
      <sheetName val="1.1.3."/>
      <sheetName val="1.1.4."/>
      <sheetName val="1.1.5."/>
      <sheetName val="1.2.1."/>
      <sheetName val="1.2.2."/>
      <sheetName val="1.2.3."/>
      <sheetName val="1.2.4."/>
      <sheetName val="1.2.5."/>
      <sheetName val="1.3.1."/>
      <sheetName val="1.3.2."/>
      <sheetName val="1.3.3."/>
      <sheetName val="1.3.4."/>
      <sheetName val="1.3.5."/>
      <sheetName val="1.4.1"/>
      <sheetName val="1.4.2"/>
      <sheetName val="1.4.3"/>
      <sheetName val="1.4.4"/>
      <sheetName val="1.4.5"/>
      <sheetName val="1.5.1"/>
      <sheetName val="1.5.2"/>
      <sheetName val="1.5.3"/>
      <sheetName val="1.5.4"/>
      <sheetName val="1.5.5"/>
      <sheetName val="1.6.1"/>
      <sheetName val="1.6.2"/>
      <sheetName val="1.6.3"/>
      <sheetName val="1.6.4"/>
      <sheetName val="1.6.5"/>
      <sheetName val="1.7.1"/>
      <sheetName val="1.7.2"/>
      <sheetName val="1.7.3"/>
      <sheetName val="1.7.4"/>
      <sheetName val="1.7.5"/>
      <sheetName val="1.8.1"/>
      <sheetName val="1.8.2"/>
      <sheetName val="1.8.3"/>
      <sheetName val="1.8.4"/>
      <sheetName val="1.8.5"/>
      <sheetName val="1.9.1"/>
      <sheetName val="1.9.2"/>
      <sheetName val="1.9.3"/>
      <sheetName val="1.9.4"/>
      <sheetName val="1.9.5"/>
      <sheetName val="1.10.1"/>
      <sheetName val="1.10.2"/>
      <sheetName val="1.10.3"/>
      <sheetName val="1.10.4"/>
      <sheetName val="1.10.5"/>
      <sheetName val="2.1"/>
      <sheetName val="2.2"/>
      <sheetName val="2.3"/>
      <sheetName val="2.4"/>
      <sheetName val="2.5"/>
      <sheetName val="3.1.."/>
      <sheetName val="3.2.."/>
      <sheetName val="3.3.."/>
      <sheetName val="3.4.."/>
      <sheetName val="4.1.1"/>
      <sheetName val="4.1.2"/>
      <sheetName val="4.2.1"/>
      <sheetName val="LOTE_03"/>
      <sheetName val="1.1.1.."/>
      <sheetName val="1.1.2.."/>
      <sheetName val="1.1.3.."/>
      <sheetName val="1.1.4.."/>
      <sheetName val="1.1.5.."/>
      <sheetName val="1.2.1.."/>
      <sheetName val="1.2.2.."/>
      <sheetName val="1.2.3.."/>
      <sheetName val="1.2.4.."/>
      <sheetName val="1.2.5.."/>
      <sheetName val="2.1."/>
      <sheetName val="2.2."/>
      <sheetName val="2.3."/>
      <sheetName val="2.4."/>
      <sheetName val="3.1.1."/>
      <sheetName val="3.1.2."/>
      <sheetName val="3.2.1.."/>
      <sheetName val="LOTE_04"/>
      <sheetName val="1.1.1...."/>
      <sheetName val="1.1.2...."/>
      <sheetName val="1.1.3...."/>
      <sheetName val="1.1.4...."/>
      <sheetName val="1.1.5...."/>
      <sheetName val="2.1.."/>
      <sheetName val="2.2.."/>
      <sheetName val="2.3.."/>
      <sheetName val="2.4.."/>
      <sheetName val="3.1.1.."/>
      <sheetName val="3.1.2..."/>
      <sheetName val="3.2.1..."/>
      <sheetName val="LOTE_05"/>
      <sheetName val="1.1.1....."/>
      <sheetName val="1.1.2....."/>
      <sheetName val="1.1.3....."/>
      <sheetName val="1.1.4....."/>
      <sheetName val="1.1.5....."/>
      <sheetName val="2.1...."/>
      <sheetName val="2.2...."/>
      <sheetName val="2.3...."/>
      <sheetName val="2.4....."/>
      <sheetName val="3.1.1...."/>
      <sheetName val="3.1.2....."/>
      <sheetName val="3.2.1....."/>
      <sheetName val="LOTE_06"/>
      <sheetName val="1.1...."/>
      <sheetName val="1.2....."/>
      <sheetName val="1.3......"/>
      <sheetName val="1.4....."/>
      <sheetName val="2.1.1....."/>
      <sheetName val="2.1.2....."/>
      <sheetName val="2.2.1....."/>
      <sheetName val="SERV_COMPLEM"/>
      <sheetName val="1.1....."/>
      <sheetName val="1.2......"/>
      <sheetName val="1.3......."/>
      <sheetName val="1.4......"/>
      <sheetName val="1.5....."/>
      <sheetName val="1.6....."/>
      <sheetName val="2"/>
      <sheetName val="3.1...."/>
      <sheetName val="3.2....."/>
      <sheetName val="3.3......"/>
      <sheetName val="3.4......"/>
      <sheetName val="Aux_1"/>
      <sheetName val="Plan1 (2)"/>
      <sheetName val="Aux_2"/>
      <sheetName val="BDI"/>
      <sheetName val="TRDE"/>
      <sheetName val="ES"/>
      <sheetName val="Cap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."/>
      <sheetName val="Dados Edital"/>
      <sheetName val="BDI ALT"/>
      <sheetName val="BDI DNIT"/>
      <sheetName val="Cronograma 1º"/>
      <sheetName val="CURVA ABC"/>
      <sheetName val="ORÇAMENTO"/>
      <sheetName val="Serviços"/>
      <sheetName val="Gráf1"/>
      <sheetName val="RESU.SERV"/>
      <sheetName val="MICRO 1.5"/>
      <sheetName val="TLCB5"/>
      <sheetName val="TLMR"/>
      <sheetName val="TLCB10"/>
      <sheetName val="TLCC4"/>
      <sheetName val="TCCB10"/>
      <sheetName val="TCCC "/>
      <sheetName val="Quadro res. transp."/>
      <sheetName val="Croqui"/>
      <sheetName val="FÓRM. TRANS"/>
      <sheetName val="CÁLC. TRANS."/>
      <sheetName val="MB VIAB."/>
      <sheetName val="Unit MB"/>
      <sheetName val="MAT.BET"/>
      <sheetName val="Instalação"/>
      <sheetName val="Mobiliz."/>
      <sheetName val="PREVENTIVA"/>
      <sheetName val="CONSERVA ROTINEIRA"/>
      <sheetName val="CONS. EMERG"/>
      <sheetName val="SINALIZ"/>
      <sheetName val="OBRAS MELHORAM"/>
      <sheetName val="TRANSPORTE"/>
      <sheetName val="ADM"/>
      <sheetName val="SERVIÇOS AUX"/>
      <sheetName val="AUXILIARES"/>
      <sheetName val="MATERIAIS"/>
      <sheetName val="EQUIPAMENTOS"/>
      <sheetName val="MAO-DE-OBRA"/>
      <sheetName val="Modelo"/>
      <sheetName val="DIVIS"/>
      <sheetName val="cotacao materiais NASul"/>
      <sheetName val="Pedreirias"/>
    </sheetNames>
    <sheetDataSet>
      <sheetData sheetId="0">
        <row r="8">
          <cell r="B8" t="str">
            <v>BR-267/MS</v>
          </cell>
        </row>
        <row r="10">
          <cell r="B10" t="str">
            <v>Entr. MS-134 - Entr. BR-163(A) Nova Alvorada</v>
          </cell>
        </row>
        <row r="11">
          <cell r="B11" t="str">
            <v>Km 124,18 ao Km 248,68</v>
          </cell>
        </row>
        <row r="13">
          <cell r="B13" t="str">
            <v>Eng.º Sérgio Romero Bezerra Sampaio</v>
          </cell>
        </row>
        <row r="14">
          <cell r="B14" t="str">
            <v>DNIT n.º 4985-9</v>
          </cell>
        </row>
        <row r="33">
          <cell r="G33">
            <v>0.5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6">
          <cell r="G16">
            <v>547.79999999999995</v>
          </cell>
        </row>
        <row r="21">
          <cell r="G21">
            <v>498</v>
          </cell>
        </row>
        <row r="24">
          <cell r="G24">
            <v>1120.5</v>
          </cell>
        </row>
        <row r="46">
          <cell r="G46">
            <v>47.25</v>
          </cell>
        </row>
        <row r="47">
          <cell r="G47">
            <v>78.75</v>
          </cell>
        </row>
        <row r="52">
          <cell r="G52">
            <v>1200</v>
          </cell>
        </row>
        <row r="58">
          <cell r="G58">
            <v>72</v>
          </cell>
        </row>
        <row r="59">
          <cell r="G59">
            <v>575</v>
          </cell>
        </row>
      </sheetData>
      <sheetData sheetId="8" refreshError="1"/>
      <sheetData sheetId="9"/>
      <sheetData sheetId="10">
        <row r="36">
          <cell r="H36">
            <v>65.8</v>
          </cell>
        </row>
      </sheetData>
      <sheetData sheetId="11">
        <row r="27">
          <cell r="I27">
            <v>137374.38500000001</v>
          </cell>
        </row>
      </sheetData>
      <sheetData sheetId="12">
        <row r="30">
          <cell r="I30">
            <v>263073.72899999999</v>
          </cell>
        </row>
      </sheetData>
      <sheetData sheetId="13">
        <row r="22">
          <cell r="I22">
            <v>92331.69</v>
          </cell>
        </row>
      </sheetData>
      <sheetData sheetId="14">
        <row r="30">
          <cell r="I30">
            <v>16132.772000000001</v>
          </cell>
        </row>
      </sheetData>
      <sheetData sheetId="15">
        <row r="37">
          <cell r="I37">
            <v>345422.02275</v>
          </cell>
        </row>
      </sheetData>
      <sheetData sheetId="16">
        <row r="30">
          <cell r="I30">
            <v>463.863</v>
          </cell>
        </row>
      </sheetData>
      <sheetData sheetId="17"/>
      <sheetData sheetId="18"/>
      <sheetData sheetId="19"/>
      <sheetData sheetId="20"/>
      <sheetData sheetId="21">
        <row r="3">
          <cell r="E3">
            <v>897.2</v>
          </cell>
          <cell r="F3">
            <v>903.92</v>
          </cell>
        </row>
        <row r="4">
          <cell r="E4">
            <v>1504.31</v>
          </cell>
          <cell r="F4">
            <v>1603.3500000000001</v>
          </cell>
        </row>
        <row r="5">
          <cell r="E5">
            <v>739.3</v>
          </cell>
          <cell r="F5">
            <v>830.82</v>
          </cell>
        </row>
        <row r="6">
          <cell r="E6">
            <v>1233.4000000000001</v>
          </cell>
          <cell r="F6">
            <v>1403.75</v>
          </cell>
        </row>
        <row r="44">
          <cell r="C44" t="str">
            <v>LENÇÓIS PTA</v>
          </cell>
          <cell r="E44">
            <v>1080.96</v>
          </cell>
          <cell r="G44">
            <v>270.66000000000003</v>
          </cell>
        </row>
        <row r="45">
          <cell r="C45" t="str">
            <v>LENÇÓIS PTA</v>
          </cell>
          <cell r="E45">
            <v>1812.42</v>
          </cell>
          <cell r="G45">
            <v>244.07</v>
          </cell>
        </row>
        <row r="46">
          <cell r="C46" t="str">
            <v>LENÇÓIS PTA</v>
          </cell>
          <cell r="E46">
            <v>890.72</v>
          </cell>
          <cell r="G46">
            <v>244.07</v>
          </cell>
        </row>
        <row r="47">
          <cell r="C47" t="str">
            <v>PAULÍNIA</v>
          </cell>
          <cell r="E47">
            <v>1486.02</v>
          </cell>
          <cell r="G47">
            <v>268.18</v>
          </cell>
        </row>
      </sheetData>
      <sheetData sheetId="22">
        <row r="9">
          <cell r="H9">
            <v>11.06</v>
          </cell>
        </row>
        <row r="11">
          <cell r="H11">
            <v>193.92</v>
          </cell>
          <cell r="J11">
            <v>48.56</v>
          </cell>
        </row>
        <row r="13">
          <cell r="H13">
            <v>10</v>
          </cell>
          <cell r="J13">
            <v>1.35</v>
          </cell>
        </row>
        <row r="15">
          <cell r="H15">
            <v>4.96</v>
          </cell>
          <cell r="J15">
            <v>0.89</v>
          </cell>
        </row>
      </sheetData>
      <sheetData sheetId="23"/>
      <sheetData sheetId="24">
        <row r="34">
          <cell r="O34">
            <v>356</v>
          </cell>
        </row>
      </sheetData>
      <sheetData sheetId="25">
        <row r="36">
          <cell r="H36">
            <v>0.46</v>
          </cell>
        </row>
        <row r="53">
          <cell r="I53">
            <v>19847.23</v>
          </cell>
        </row>
      </sheetData>
      <sheetData sheetId="26">
        <row r="59">
          <cell r="H59">
            <v>3.1</v>
          </cell>
        </row>
      </sheetData>
      <sheetData sheetId="27">
        <row r="57">
          <cell r="H57">
            <v>0.26</v>
          </cell>
        </row>
        <row r="137">
          <cell r="H137">
            <v>50.08</v>
          </cell>
        </row>
        <row r="217">
          <cell r="H217">
            <v>0.2</v>
          </cell>
        </row>
        <row r="297">
          <cell r="H297">
            <v>36.85</v>
          </cell>
        </row>
        <row r="377">
          <cell r="H377">
            <v>256.88</v>
          </cell>
        </row>
        <row r="457">
          <cell r="H457">
            <v>192.46</v>
          </cell>
        </row>
        <row r="537">
          <cell r="H537">
            <v>230.3</v>
          </cell>
        </row>
        <row r="617">
          <cell r="H617">
            <v>1.84</v>
          </cell>
        </row>
        <row r="697">
          <cell r="H697">
            <v>134.25</v>
          </cell>
        </row>
        <row r="777">
          <cell r="H777">
            <v>210.33</v>
          </cell>
        </row>
        <row r="1017">
          <cell r="H1017">
            <v>2.64</v>
          </cell>
        </row>
        <row r="1417">
          <cell r="H1417">
            <v>13.02</v>
          </cell>
        </row>
        <row r="1497">
          <cell r="H1497">
            <v>1244.3</v>
          </cell>
        </row>
        <row r="1577">
          <cell r="H1577">
            <v>2986.33</v>
          </cell>
        </row>
        <row r="1657">
          <cell r="H1657">
            <v>288.14</v>
          </cell>
        </row>
        <row r="1737">
          <cell r="H1737">
            <v>0.1</v>
          </cell>
        </row>
        <row r="1817">
          <cell r="H1817">
            <v>0.5</v>
          </cell>
        </row>
        <row r="1897">
          <cell r="H1897">
            <v>32.14</v>
          </cell>
        </row>
      </sheetData>
      <sheetData sheetId="28">
        <row r="57">
          <cell r="H57">
            <v>85.94</v>
          </cell>
        </row>
        <row r="137">
          <cell r="H137">
            <v>23.27</v>
          </cell>
        </row>
        <row r="217">
          <cell r="H217">
            <v>22.43</v>
          </cell>
        </row>
      </sheetData>
      <sheetData sheetId="29">
        <row r="57">
          <cell r="H57">
            <v>11.83</v>
          </cell>
        </row>
      </sheetData>
      <sheetData sheetId="30">
        <row r="57">
          <cell r="H57">
            <v>201.4</v>
          </cell>
        </row>
        <row r="217">
          <cell r="H217">
            <v>257.5</v>
          </cell>
        </row>
      </sheetData>
      <sheetData sheetId="31">
        <row r="57">
          <cell r="H57">
            <v>0.63</v>
          </cell>
        </row>
        <row r="137">
          <cell r="H137">
            <v>1.1499999999999999</v>
          </cell>
        </row>
        <row r="217">
          <cell r="H217">
            <v>0.75</v>
          </cell>
        </row>
        <row r="297">
          <cell r="H297">
            <v>1.05</v>
          </cell>
        </row>
        <row r="377">
          <cell r="H377">
            <v>0.44</v>
          </cell>
        </row>
        <row r="457">
          <cell r="H457">
            <v>0.45</v>
          </cell>
        </row>
        <row r="537">
          <cell r="H537">
            <v>5050.25</v>
          </cell>
        </row>
      </sheetData>
      <sheetData sheetId="32">
        <row r="57">
          <cell r="H57">
            <v>33.24</v>
          </cell>
        </row>
        <row r="137">
          <cell r="H137">
            <v>10.98</v>
          </cell>
        </row>
        <row r="217">
          <cell r="H217">
            <v>21.16</v>
          </cell>
        </row>
        <row r="297">
          <cell r="H297">
            <v>105.97</v>
          </cell>
        </row>
        <row r="377">
          <cell r="H377">
            <v>111.96</v>
          </cell>
        </row>
      </sheetData>
      <sheetData sheetId="33">
        <row r="57">
          <cell r="H57">
            <v>293.07</v>
          </cell>
        </row>
        <row r="137">
          <cell r="H137">
            <v>469.31</v>
          </cell>
        </row>
        <row r="217">
          <cell r="H217">
            <v>437.62</v>
          </cell>
        </row>
        <row r="297">
          <cell r="H297">
            <v>8.4700000000000006</v>
          </cell>
        </row>
        <row r="377">
          <cell r="H377">
            <v>58.19</v>
          </cell>
        </row>
        <row r="457">
          <cell r="H457">
            <v>24.89</v>
          </cell>
        </row>
        <row r="537">
          <cell r="H537">
            <v>38.729999999999997</v>
          </cell>
        </row>
        <row r="617">
          <cell r="H617">
            <v>8.4600000000000009</v>
          </cell>
        </row>
      </sheetData>
      <sheetData sheetId="34">
        <row r="57">
          <cell r="H57">
            <v>3.67</v>
          </cell>
        </row>
        <row r="137">
          <cell r="H137">
            <v>3.85</v>
          </cell>
        </row>
        <row r="217">
          <cell r="H217">
            <v>3.71</v>
          </cell>
        </row>
        <row r="297">
          <cell r="H297">
            <v>62</v>
          </cell>
        </row>
        <row r="377">
          <cell r="H377">
            <v>87.33</v>
          </cell>
        </row>
        <row r="457">
          <cell r="H457">
            <v>0.85</v>
          </cell>
        </row>
        <row r="537">
          <cell r="H537">
            <v>4.6100000000000003</v>
          </cell>
        </row>
        <row r="617">
          <cell r="H617">
            <v>7.48</v>
          </cell>
        </row>
        <row r="697">
          <cell r="H697">
            <v>359.26</v>
          </cell>
        </row>
        <row r="777">
          <cell r="H777">
            <v>361.77</v>
          </cell>
        </row>
        <row r="857">
          <cell r="H857">
            <v>6.94</v>
          </cell>
        </row>
        <row r="937">
          <cell r="H937">
            <v>7.09</v>
          </cell>
        </row>
        <row r="1017">
          <cell r="H1017">
            <v>47.8</v>
          </cell>
        </row>
        <row r="1097">
          <cell r="H1097">
            <v>363.85</v>
          </cell>
        </row>
        <row r="1177">
          <cell r="H1177">
            <v>170.48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ORIA"/>
      <sheetName val="CRONOGRAMA"/>
      <sheetName val="COMP - 01"/>
      <sheetName val="COMP - 02"/>
    </sheetNames>
    <sheetDataSet>
      <sheetData sheetId="0">
        <row r="7">
          <cell r="I7">
            <v>0.24260000000000001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GRAMA"/>
      <sheetName val="BDI"/>
      <sheetName val="COMP - 01"/>
      <sheetName val="COMP - 02"/>
      <sheetName val="COMP - 03"/>
      <sheetName val="COMP - 04"/>
      <sheetName val="COMP - 05"/>
      <sheetName val="COMP - 06"/>
      <sheetName val="COMP - 07"/>
    </sheetNames>
    <sheetDataSet>
      <sheetData sheetId="0">
        <row r="6">
          <cell r="I6">
            <v>0.28179999999999999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GRAMA"/>
    </sheetNames>
    <sheetDataSet>
      <sheetData sheetId="0" refreshError="1">
        <row r="6">
          <cell r="J6">
            <v>0.26240000000000002</v>
          </cell>
        </row>
        <row r="7">
          <cell r="J7">
            <v>0.1772</v>
          </cell>
        </row>
      </sheetData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CAO"/>
      <sheetName val="INSUMOS"/>
      <sheetName val="Plan3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NT"/>
      <sheetName val="RESUMO"/>
      <sheetName val="ACA - 01"/>
      <sheetName val="ACA - 02"/>
      <sheetName val="ACA - 03"/>
      <sheetName val="ACA - 04"/>
      <sheetName val="ACA - 04b"/>
      <sheetName val="ACA - 05"/>
      <sheetName val="ACA - 06"/>
      <sheetName val="ACA - 07"/>
      <sheetName val="ACA - 08"/>
      <sheetName val="ACA - 08b"/>
      <sheetName val="ACA - 09"/>
      <sheetName val=""/>
      <sheetName val="sid_ni_5"/>
    </sheetNames>
    <sheetDataSet>
      <sheetData sheetId="0">
        <row r="5">
          <cell r="B5" t="str">
            <v>CÓDIGO</v>
          </cell>
          <cell r="C5" t="str">
            <v>ITEM</v>
          </cell>
          <cell r="D5" t="str">
            <v>DESCRIÇÃO DO INSUMO</v>
          </cell>
          <cell r="E5" t="str">
            <v>UNID.</v>
          </cell>
          <cell r="F5" t="str">
            <v>PÇO. UNIT.</v>
          </cell>
          <cell r="G5" t="str">
            <v>QTDE. CONTRATO</v>
          </cell>
        </row>
        <row r="6">
          <cell r="B6" t="str">
            <v>AD05050100</v>
          </cell>
          <cell r="C6">
            <v>1</v>
          </cell>
          <cell r="D6" t="str">
            <v>Ensaio de andensamento edométrico em solo.</v>
          </cell>
          <cell r="E6" t="str">
            <v>un</v>
          </cell>
          <cell r="F6">
            <v>509.17</v>
          </cell>
          <cell r="G6">
            <v>44</v>
          </cell>
        </row>
        <row r="7">
          <cell r="B7" t="str">
            <v>AD05050200</v>
          </cell>
          <cell r="C7">
            <v>2</v>
          </cell>
          <cell r="D7" t="str">
            <v>Ensaio de laboratorio da Densidade Real.</v>
          </cell>
          <cell r="E7" t="str">
            <v>un</v>
          </cell>
          <cell r="F7">
            <v>56.78</v>
          </cell>
          <cell r="G7">
            <v>29</v>
          </cell>
        </row>
        <row r="8">
          <cell r="B8" t="str">
            <v>AD05050250</v>
          </cell>
          <cell r="C8">
            <v>3</v>
          </cell>
          <cell r="D8" t="str">
            <v>Ensaio em laboratorio do Limite de Liquidez.</v>
          </cell>
          <cell r="E8" t="str">
            <v>un</v>
          </cell>
          <cell r="F8">
            <v>41.29</v>
          </cell>
          <cell r="G8">
            <v>14</v>
          </cell>
        </row>
        <row r="9">
          <cell r="B9" t="str">
            <v>AD05050300</v>
          </cell>
          <cell r="C9">
            <v>4</v>
          </cell>
          <cell r="D9" t="str">
            <v xml:space="preserve">Ensaio em laboratório do limite de plasticidade. </v>
          </cell>
          <cell r="E9" t="str">
            <v>un</v>
          </cell>
          <cell r="F9">
            <v>41.29</v>
          </cell>
          <cell r="G9">
            <v>14</v>
          </cell>
        </row>
        <row r="10">
          <cell r="B10" t="str">
            <v>AD05050350</v>
          </cell>
          <cell r="C10">
            <v>5</v>
          </cell>
          <cell r="D10" t="str">
            <v>Ensaio em laboratório, do Peso Especifico.</v>
          </cell>
          <cell r="E10" t="str">
            <v>un</v>
          </cell>
          <cell r="F10">
            <v>22.86</v>
          </cell>
          <cell r="G10">
            <v>29</v>
          </cell>
        </row>
        <row r="11">
          <cell r="B11" t="str">
            <v>AD05050450</v>
          </cell>
          <cell r="C11">
            <v>6</v>
          </cell>
          <cell r="D11" t="str">
            <v>Ensaio Índice de Suporte Califórnia - Proctor Normal.</v>
          </cell>
          <cell r="E11" t="str">
            <v>un</v>
          </cell>
          <cell r="F11">
            <v>414.42</v>
          </cell>
          <cell r="G11">
            <v>43</v>
          </cell>
        </row>
        <row r="12">
          <cell r="B12" t="str">
            <v>AD05050700</v>
          </cell>
          <cell r="C12">
            <v>7</v>
          </cell>
          <cell r="D12" t="str">
            <v>Sondagem manual com pa e picareta por metro.</v>
          </cell>
          <cell r="E12" t="str">
            <v>m</v>
          </cell>
          <cell r="F12">
            <v>56.78</v>
          </cell>
          <cell r="G12">
            <v>280</v>
          </cell>
        </row>
        <row r="13">
          <cell r="B13" t="str">
            <v>AD20050050</v>
          </cell>
          <cell r="C13">
            <v>8</v>
          </cell>
          <cell r="D13" t="str">
            <v>Barracão de obra com paredes de madeira.</v>
          </cell>
          <cell r="E13" t="str">
            <v>m2</v>
          </cell>
          <cell r="F13">
            <v>141.75</v>
          </cell>
          <cell r="G13">
            <v>250</v>
          </cell>
        </row>
        <row r="14">
          <cell r="B14" t="str">
            <v>AD20050300</v>
          </cell>
          <cell r="C14">
            <v>9</v>
          </cell>
          <cell r="D14" t="str">
            <v>Tapume de vedação ou proteção.</v>
          </cell>
          <cell r="E14" t="str">
            <v>m2</v>
          </cell>
          <cell r="F14">
            <v>19.16</v>
          </cell>
          <cell r="G14">
            <v>24000</v>
          </cell>
        </row>
        <row r="15">
          <cell r="B15" t="str">
            <v>AD20200050</v>
          </cell>
          <cell r="C15">
            <v>10</v>
          </cell>
          <cell r="D15" t="str">
            <v>Instalação e ligação provisórias de energia.</v>
          </cell>
          <cell r="E15" t="str">
            <v>un</v>
          </cell>
          <cell r="F15">
            <v>595.94000000000005</v>
          </cell>
          <cell r="G15">
            <v>2</v>
          </cell>
        </row>
        <row r="16">
          <cell r="B16" t="str">
            <v xml:space="preserve">AD40050056 </v>
          </cell>
          <cell r="C16">
            <v>11</v>
          </cell>
          <cell r="D16" t="str">
            <v xml:space="preserve">Almoxarife(inclusive encargos sociais). </v>
          </cell>
          <cell r="E16" t="str">
            <v>h</v>
          </cell>
          <cell r="F16">
            <v>6.48</v>
          </cell>
          <cell r="G16">
            <v>1480</v>
          </cell>
        </row>
        <row r="17">
          <cell r="B17" t="str">
            <v>AD40050068</v>
          </cell>
          <cell r="C17">
            <v>12</v>
          </cell>
          <cell r="D17" t="str">
            <v>Apontador(inclusive encargos sociais).</v>
          </cell>
          <cell r="E17" t="str">
            <v>h</v>
          </cell>
          <cell r="F17">
            <v>6.48</v>
          </cell>
          <cell r="G17">
            <v>1480</v>
          </cell>
        </row>
        <row r="18">
          <cell r="B18" t="str">
            <v>AD40050074</v>
          </cell>
          <cell r="C18">
            <v>13</v>
          </cell>
          <cell r="D18" t="str">
            <v>Auxiliar de almoxarife(inclusive encargos sociais).</v>
          </cell>
          <cell r="E18" t="str">
            <v>h</v>
          </cell>
          <cell r="F18">
            <v>4.41</v>
          </cell>
          <cell r="G18">
            <v>1480</v>
          </cell>
        </row>
        <row r="19">
          <cell r="B19" t="str">
            <v>AD40050080</v>
          </cell>
          <cell r="C19">
            <v>14</v>
          </cell>
          <cell r="D19" t="str">
            <v>Auxiliar de escritório(inclusive encargos sociais).</v>
          </cell>
          <cell r="E19" t="str">
            <v>h</v>
          </cell>
          <cell r="F19">
            <v>5.32</v>
          </cell>
          <cell r="G19">
            <v>1480</v>
          </cell>
        </row>
        <row r="20">
          <cell r="B20" t="str">
            <v>AD40050086</v>
          </cell>
          <cell r="C20">
            <v>15</v>
          </cell>
          <cell r="D20" t="str">
            <v>Auxiliar técnico(inclusive encargos sociais).</v>
          </cell>
          <cell r="E20" t="str">
            <v>h</v>
          </cell>
          <cell r="F20">
            <v>8.1</v>
          </cell>
          <cell r="G20">
            <v>1480</v>
          </cell>
        </row>
        <row r="21">
          <cell r="B21" t="str">
            <v>AD40050092</v>
          </cell>
          <cell r="C21">
            <v>16</v>
          </cell>
          <cell r="D21" t="str">
            <v xml:space="preserve">Auxiliar de topografia(inclusive encargos sociais).     </v>
          </cell>
          <cell r="E21" t="str">
            <v>h</v>
          </cell>
          <cell r="F21">
            <v>4.5</v>
          </cell>
          <cell r="G21">
            <v>1480</v>
          </cell>
        </row>
        <row r="22">
          <cell r="B22" t="str">
            <v>AD40050098</v>
          </cell>
          <cell r="C22">
            <v>17</v>
          </cell>
          <cell r="D22" t="str">
            <v xml:space="preserve">Chefe de escritório(inclusive encargos sociais). </v>
          </cell>
          <cell r="E22" t="str">
            <v>h</v>
          </cell>
          <cell r="F22">
            <v>13.02</v>
          </cell>
          <cell r="G22">
            <v>1480</v>
          </cell>
        </row>
        <row r="23">
          <cell r="B23" t="str">
            <v>AD40050116</v>
          </cell>
          <cell r="C23">
            <v>18</v>
          </cell>
          <cell r="D23" t="str">
            <v>Encarregado(inclusive encargos sociais).</v>
          </cell>
          <cell r="E23" t="str">
            <v>h</v>
          </cell>
          <cell r="F23">
            <v>8.3699999999999992</v>
          </cell>
          <cell r="G23">
            <v>2960</v>
          </cell>
        </row>
        <row r="24">
          <cell r="B24" t="str">
            <v xml:space="preserve"> AD40050122</v>
          </cell>
          <cell r="C24">
            <v>19</v>
          </cell>
          <cell r="D24" t="str">
            <v>Engenheiro ou arquiteto jr(inclusive encargos sociais).</v>
          </cell>
          <cell r="E24" t="str">
            <v>h</v>
          </cell>
          <cell r="F24">
            <v>21.39</v>
          </cell>
          <cell r="G24">
            <v>1480</v>
          </cell>
        </row>
        <row r="25">
          <cell r="B25" t="str">
            <v>AD40050134</v>
          </cell>
          <cell r="C25">
            <v>20</v>
          </cell>
          <cell r="D25" t="str">
            <v xml:space="preserve">Engenheiro sênior(inclusive encargos sociais).  </v>
          </cell>
          <cell r="E25" t="str">
            <v>h</v>
          </cell>
          <cell r="F25">
            <v>54.35</v>
          </cell>
          <cell r="G25">
            <v>1110</v>
          </cell>
        </row>
        <row r="26">
          <cell r="B26" t="str">
            <v>AD40050146</v>
          </cell>
          <cell r="C26">
            <v>21</v>
          </cell>
          <cell r="D26" t="str">
            <v xml:space="preserve">Estagiário(inclusive encargos sociais).  </v>
          </cell>
          <cell r="E26" t="str">
            <v>h</v>
          </cell>
          <cell r="F26">
            <v>2.76</v>
          </cell>
          <cell r="G26">
            <v>2960</v>
          </cell>
        </row>
        <row r="27">
          <cell r="B27" t="str">
            <v>AD40050188</v>
          </cell>
          <cell r="C27">
            <v>22</v>
          </cell>
          <cell r="D27" t="str">
            <v>Secretaria(inclusive encargos sociais).</v>
          </cell>
          <cell r="E27" t="str">
            <v>h</v>
          </cell>
          <cell r="F27">
            <v>9.24</v>
          </cell>
          <cell r="G27">
            <v>1480</v>
          </cell>
        </row>
        <row r="28">
          <cell r="B28" t="str">
            <v>AD40050200</v>
          </cell>
          <cell r="C28">
            <v>23</v>
          </cell>
          <cell r="D28" t="str">
            <v xml:space="preserve">Supervisor de trafego(inclusive encargos sociais).    </v>
          </cell>
          <cell r="E28" t="str">
            <v>h</v>
          </cell>
          <cell r="F28">
            <v>29.17</v>
          </cell>
          <cell r="G28">
            <v>2960</v>
          </cell>
        </row>
        <row r="29">
          <cell r="B29" t="str">
            <v>AD40050212</v>
          </cell>
          <cell r="C29">
            <v>24</v>
          </cell>
          <cell r="D29" t="str">
            <v xml:space="preserve">Topógrafo A(inclusive encargos sociais).  </v>
          </cell>
          <cell r="E29" t="str">
            <v>h</v>
          </cell>
          <cell r="F29">
            <v>13.78</v>
          </cell>
          <cell r="G29">
            <v>740</v>
          </cell>
        </row>
        <row r="30">
          <cell r="B30" t="str">
            <v>AD40050218</v>
          </cell>
          <cell r="C30">
            <v>25</v>
          </cell>
          <cell r="D30" t="str">
            <v>Vigia(inclusive encargos sociais).</v>
          </cell>
          <cell r="E30" t="str">
            <v>h</v>
          </cell>
          <cell r="F30">
            <v>4.63</v>
          </cell>
          <cell r="G30">
            <v>2960</v>
          </cell>
        </row>
        <row r="31">
          <cell r="B31" t="str">
            <v xml:space="preserve"> AD10050050</v>
          </cell>
          <cell r="C31">
            <v>26</v>
          </cell>
          <cell r="D31" t="str">
            <v>Marcação de obra sem instrumento topográfico.</v>
          </cell>
          <cell r="E31" t="str">
            <v>m2</v>
          </cell>
          <cell r="F31">
            <v>0.95</v>
          </cell>
          <cell r="G31">
            <v>400</v>
          </cell>
        </row>
        <row r="32">
          <cell r="B32" t="str">
            <v>AD10100100</v>
          </cell>
          <cell r="C32">
            <v>27</v>
          </cell>
          <cell r="D32" t="str">
            <v>Locação de obra com aparelho topográfico.</v>
          </cell>
          <cell r="E32" t="str">
            <v>m</v>
          </cell>
          <cell r="F32">
            <v>6.75</v>
          </cell>
          <cell r="G32">
            <v>410</v>
          </cell>
        </row>
        <row r="33">
          <cell r="B33" t="str">
            <v>AD15150750</v>
          </cell>
          <cell r="C33">
            <v>28</v>
          </cell>
          <cell r="D33" t="str">
            <v>Veiculo motor 1.0 a gasolina sem motorista.</v>
          </cell>
          <cell r="E33" t="str">
            <v>mês</v>
          </cell>
          <cell r="F33">
            <v>1269.6600000000001</v>
          </cell>
          <cell r="G33">
            <v>8</v>
          </cell>
        </row>
        <row r="34">
          <cell r="B34" t="str">
            <v>AD20250050</v>
          </cell>
          <cell r="C34">
            <v>29</v>
          </cell>
          <cell r="D34" t="str">
            <v>Barragem de bloqueio, reaproveitamento 40 vezes.</v>
          </cell>
          <cell r="E34" t="str">
            <v>m</v>
          </cell>
          <cell r="F34">
            <v>0.98</v>
          </cell>
          <cell r="G34">
            <v>970</v>
          </cell>
        </row>
        <row r="35">
          <cell r="B35" t="str">
            <v>AD20250100</v>
          </cell>
          <cell r="C35">
            <v>30</v>
          </cell>
          <cell r="D35" t="str">
            <v>Barragem de bloqueio de obra, colocação e retirada.</v>
          </cell>
          <cell r="E35" t="str">
            <v>m</v>
          </cell>
          <cell r="F35">
            <v>3.26</v>
          </cell>
          <cell r="G35">
            <v>4200</v>
          </cell>
        </row>
        <row r="36">
          <cell r="B36" t="str">
            <v>AD20250200</v>
          </cell>
          <cell r="C36">
            <v>31</v>
          </cell>
          <cell r="D36" t="str">
            <v>Placa de sinalização para obra de via publica.</v>
          </cell>
          <cell r="E36" t="str">
            <v>un</v>
          </cell>
          <cell r="F36">
            <v>37.67</v>
          </cell>
          <cell r="G36">
            <v>43</v>
          </cell>
        </row>
        <row r="37">
          <cell r="B37" t="str">
            <v>AD20250250</v>
          </cell>
          <cell r="C37">
            <v>32</v>
          </cell>
          <cell r="D37" t="str">
            <v>Placa de sinalização para obra, colocação e retirada.</v>
          </cell>
          <cell r="E37" t="str">
            <v>un</v>
          </cell>
          <cell r="F37">
            <v>0.89</v>
          </cell>
          <cell r="G37">
            <v>173</v>
          </cell>
        </row>
        <row r="38">
          <cell r="B38" t="str">
            <v>AD20250300</v>
          </cell>
          <cell r="C38">
            <v>33</v>
          </cell>
          <cell r="D38" t="str">
            <v>Placa de identificação de obra publica.</v>
          </cell>
          <cell r="E38" t="str">
            <v>m2</v>
          </cell>
          <cell r="F38">
            <v>166.66</v>
          </cell>
          <cell r="G38">
            <v>22.4</v>
          </cell>
        </row>
        <row r="39">
          <cell r="B39" t="str">
            <v>AD25050050</v>
          </cell>
          <cell r="C39">
            <v>34</v>
          </cell>
          <cell r="D39" t="str">
            <v>Aluguel de balizador vaga-lume.</v>
          </cell>
          <cell r="E39" t="str">
            <v>mês</v>
          </cell>
          <cell r="F39">
            <v>86.83</v>
          </cell>
          <cell r="G39">
            <v>960</v>
          </cell>
        </row>
        <row r="40">
          <cell r="B40" t="str">
            <v xml:space="preserve">AD25050200/  </v>
          </cell>
          <cell r="C40">
            <v>35</v>
          </cell>
          <cell r="D40" t="str">
            <v>Aluguel de cavalete plástico universa.</v>
          </cell>
          <cell r="E40" t="str">
            <v>un.mês</v>
          </cell>
          <cell r="F40">
            <v>86.83</v>
          </cell>
          <cell r="G40">
            <v>600</v>
          </cell>
        </row>
        <row r="41">
          <cell r="B41" t="str">
            <v>AD25050250</v>
          </cell>
          <cell r="C41">
            <v>36</v>
          </cell>
          <cell r="D41" t="str">
            <v>Aluguel de cone canalizador empinhavel T-Topde.</v>
          </cell>
          <cell r="E41" t="str">
            <v>un.mês</v>
          </cell>
          <cell r="F41">
            <v>32.29</v>
          </cell>
          <cell r="G41">
            <v>600</v>
          </cell>
        </row>
        <row r="42">
          <cell r="B42" t="str">
            <v>AD35150050A</v>
          </cell>
          <cell r="C42">
            <v>37</v>
          </cell>
          <cell r="D42" t="str">
            <v>Controle tecnológico de obras em concreto armado.</v>
          </cell>
          <cell r="E42" t="str">
            <v>m3</v>
          </cell>
          <cell r="F42">
            <v>12.32</v>
          </cell>
          <cell r="G42">
            <v>382</v>
          </cell>
        </row>
        <row r="43">
          <cell r="B43" t="str">
            <v xml:space="preserve">SE25100100A  </v>
          </cell>
          <cell r="C43">
            <v>38</v>
          </cell>
          <cell r="D43" t="str">
            <v>Projeto executivo para urbanização/reurbanização.</v>
          </cell>
          <cell r="E43" t="str">
            <v>há</v>
          </cell>
          <cell r="F43">
            <v>34610.160000000003</v>
          </cell>
          <cell r="G43">
            <v>5.18</v>
          </cell>
        </row>
        <row r="44">
          <cell r="B44" t="str">
            <v>SE20100050</v>
          </cell>
          <cell r="C44">
            <v>39</v>
          </cell>
          <cell r="D44" t="str">
            <v>Lançamento de linha poligonal básica.</v>
          </cell>
          <cell r="E44" t="str">
            <v>Km</v>
          </cell>
          <cell r="F44">
            <v>159.44</v>
          </cell>
          <cell r="G44">
            <v>1</v>
          </cell>
        </row>
        <row r="45">
          <cell r="B45" t="str">
            <v>SE20102500A</v>
          </cell>
          <cell r="C45">
            <v>40</v>
          </cell>
          <cell r="D45" t="str">
            <v>Nivelamento de eixo de logradouro.</v>
          </cell>
          <cell r="E45" t="str">
            <v>Km</v>
          </cell>
          <cell r="F45">
            <v>74.489999999999995</v>
          </cell>
          <cell r="G45">
            <v>1</v>
          </cell>
        </row>
        <row r="46">
          <cell r="B46" t="str">
            <v>SE20150050</v>
          </cell>
          <cell r="C46">
            <v>41</v>
          </cell>
          <cell r="D46" t="str">
            <v>Levantamento fotográfico de aspecto de área urbana.</v>
          </cell>
          <cell r="E46" t="str">
            <v>un</v>
          </cell>
          <cell r="F46">
            <v>1.8</v>
          </cell>
          <cell r="G46">
            <v>259</v>
          </cell>
        </row>
        <row r="47">
          <cell r="B47" t="str">
            <v>SE20150250</v>
          </cell>
          <cell r="C47">
            <v>42</v>
          </cell>
          <cell r="D47" t="str">
            <v>Levantamento fotográfico aéreo vertical de área urbana.</v>
          </cell>
          <cell r="E47" t="str">
            <v>conj</v>
          </cell>
          <cell r="F47">
            <v>8267.76</v>
          </cell>
          <cell r="G47">
            <v>1</v>
          </cell>
        </row>
        <row r="48">
          <cell r="B48" t="str">
            <v>SE20101600</v>
          </cell>
          <cell r="C48">
            <v>43</v>
          </cell>
          <cell r="D48" t="str">
            <v>Levantamento cadastral das profundidades de tubos.</v>
          </cell>
          <cell r="E48" t="str">
            <v>un</v>
          </cell>
          <cell r="F48">
            <v>23.05</v>
          </cell>
          <cell r="G48">
            <v>137</v>
          </cell>
        </row>
        <row r="49">
          <cell r="B49" t="str">
            <v>SE30050100</v>
          </cell>
          <cell r="C49">
            <v>44</v>
          </cell>
          <cell r="D49" t="str">
            <v>Determinação da deformação com Viga Benkelmann.</v>
          </cell>
          <cell r="E49" t="str">
            <v>un</v>
          </cell>
          <cell r="F49">
            <v>53.9</v>
          </cell>
          <cell r="G49">
            <v>144</v>
          </cell>
        </row>
        <row r="50">
          <cell r="B50" t="str">
            <v>CE05100110</v>
          </cell>
          <cell r="C50">
            <v>45</v>
          </cell>
          <cell r="D50" t="str">
            <v>Consultor de serviços técnicos especializados.</v>
          </cell>
          <cell r="E50" t="str">
            <v>h</v>
          </cell>
          <cell r="F50">
            <v>89.23</v>
          </cell>
          <cell r="G50">
            <v>726</v>
          </cell>
        </row>
        <row r="51">
          <cell r="B51" t="str">
            <v>CO05050500</v>
          </cell>
          <cell r="C51">
            <v>46</v>
          </cell>
          <cell r="D51" t="str">
            <v>Plataforma ou passarela de Pinho.</v>
          </cell>
          <cell r="E51" t="str">
            <v>m2</v>
          </cell>
          <cell r="F51">
            <v>2.31</v>
          </cell>
          <cell r="G51">
            <v>187</v>
          </cell>
        </row>
        <row r="52">
          <cell r="B52" t="str">
            <v>CO05100050</v>
          </cell>
          <cell r="C52">
            <v>47</v>
          </cell>
          <cell r="D52" t="str">
            <v>Aluguel de andaime tubular sobre sapatas fixas.</v>
          </cell>
          <cell r="E52" t="str">
            <v>m2.mês</v>
          </cell>
          <cell r="F52">
            <v>2.2000000000000002</v>
          </cell>
          <cell r="G52">
            <v>2100</v>
          </cell>
        </row>
        <row r="53">
          <cell r="B53" t="str">
            <v>CO05150100</v>
          </cell>
          <cell r="C53">
            <v>48</v>
          </cell>
          <cell r="D53" t="str">
            <v>Montagem e desmontagem de andaime tubular.</v>
          </cell>
          <cell r="E53" t="str">
            <v>m2</v>
          </cell>
          <cell r="F53">
            <v>1.77</v>
          </cell>
          <cell r="G53">
            <v>350</v>
          </cell>
        </row>
        <row r="54">
          <cell r="B54" t="str">
            <v>CO05150300</v>
          </cell>
          <cell r="C54">
            <v>49</v>
          </cell>
          <cell r="D54" t="str">
            <v>Movimentação vertical ou horizontal de plataforma.</v>
          </cell>
          <cell r="E54" t="str">
            <v>m2</v>
          </cell>
          <cell r="F54">
            <v>0.14000000000000001</v>
          </cell>
          <cell r="G54">
            <v>350</v>
          </cell>
        </row>
        <row r="55">
          <cell r="B55" t="str">
            <v>MT05300100</v>
          </cell>
          <cell r="C55">
            <v>50</v>
          </cell>
          <cell r="D55" t="str">
            <v>Escavação manual em material de 1a categoria.</v>
          </cell>
          <cell r="E55" t="str">
            <v>m3</v>
          </cell>
          <cell r="F55">
            <v>12.4</v>
          </cell>
          <cell r="G55">
            <v>10700</v>
          </cell>
        </row>
        <row r="56">
          <cell r="B56" t="str">
            <v>MT10050050</v>
          </cell>
          <cell r="C56">
            <v>51</v>
          </cell>
          <cell r="D56" t="str">
            <v xml:space="preserve">Escavação mecânica, utilizando Retro-Escavadeira. </v>
          </cell>
          <cell r="E56" t="str">
            <v>m3</v>
          </cell>
          <cell r="F56">
            <v>2.77</v>
          </cell>
          <cell r="G56">
            <v>36800</v>
          </cell>
        </row>
        <row r="57">
          <cell r="B57" t="str">
            <v>MT10100050</v>
          </cell>
          <cell r="C57">
            <v>52</v>
          </cell>
          <cell r="D57" t="str">
            <v>Escavação mecânica, utilizando Escavadeira.</v>
          </cell>
          <cell r="E57" t="str">
            <v>m3</v>
          </cell>
          <cell r="F57">
            <v>0.96</v>
          </cell>
          <cell r="G57">
            <v>7300</v>
          </cell>
        </row>
        <row r="58">
          <cell r="B58" t="str">
            <v>MT15050250</v>
          </cell>
          <cell r="C58">
            <v>53</v>
          </cell>
          <cell r="D58" t="str">
            <v xml:space="preserve">Reaterro de vala com material de boa qualidade. </v>
          </cell>
          <cell r="E58" t="str">
            <v>m3</v>
          </cell>
          <cell r="F58">
            <v>9.3000000000000007</v>
          </cell>
          <cell r="G58">
            <v>13700</v>
          </cell>
        </row>
        <row r="59">
          <cell r="B59" t="str">
            <v>MT15050300</v>
          </cell>
          <cell r="C59">
            <v>54</v>
          </cell>
          <cell r="D59" t="str">
            <v>Reaterro de vala, com po-de-pedra.</v>
          </cell>
          <cell r="E59" t="str">
            <v>m3</v>
          </cell>
          <cell r="F59">
            <v>36.18</v>
          </cell>
          <cell r="G59">
            <v>19600</v>
          </cell>
        </row>
        <row r="60">
          <cell r="B60" t="str">
            <v>MT05250050</v>
          </cell>
          <cell r="C60">
            <v>55</v>
          </cell>
          <cell r="D60" t="str">
            <v>Desmonte manual de bloco de 3a categoria.</v>
          </cell>
          <cell r="E60" t="str">
            <v>m3</v>
          </cell>
          <cell r="F60">
            <v>32.14</v>
          </cell>
          <cell r="G60">
            <v>7050</v>
          </cell>
        </row>
        <row r="61">
          <cell r="B61" t="str">
            <v>MT05450050</v>
          </cell>
          <cell r="C61">
            <v>56</v>
          </cell>
          <cell r="D61" t="str">
            <v>Desmonte a fogo de bloco de material de 3a categoria.</v>
          </cell>
          <cell r="E61" t="str">
            <v>m3</v>
          </cell>
          <cell r="F61">
            <v>66.56</v>
          </cell>
          <cell r="G61">
            <v>8545</v>
          </cell>
        </row>
        <row r="62">
          <cell r="B62" t="str">
            <v>MT15150050</v>
          </cell>
          <cell r="C62">
            <v>57</v>
          </cell>
          <cell r="D62" t="str">
            <v>Preparo de solo ate 30cm de profundidade.</v>
          </cell>
          <cell r="E62" t="str">
            <v>m2</v>
          </cell>
          <cell r="F62">
            <v>5.46</v>
          </cell>
          <cell r="G62">
            <v>17842</v>
          </cell>
        </row>
        <row r="63">
          <cell r="B63" t="str">
            <v>MT20050050</v>
          </cell>
          <cell r="C63">
            <v>58</v>
          </cell>
          <cell r="D63" t="str">
            <v>Espalhamento de material de 1a categoria.</v>
          </cell>
          <cell r="E63" t="str">
            <v>m3</v>
          </cell>
          <cell r="F63">
            <v>0.24</v>
          </cell>
          <cell r="G63">
            <v>70776</v>
          </cell>
        </row>
        <row r="64">
          <cell r="B64" t="str">
            <v>TC05050350</v>
          </cell>
          <cell r="C64">
            <v>59</v>
          </cell>
          <cell r="D64" t="str">
            <v>Transporte de carga de qualquer natureza.</v>
          </cell>
          <cell r="E64" t="str">
            <v>t.Km</v>
          </cell>
          <cell r="F64">
            <v>0.39</v>
          </cell>
          <cell r="G64">
            <v>1880000</v>
          </cell>
        </row>
        <row r="65">
          <cell r="B65" t="str">
            <v>TC10050150</v>
          </cell>
          <cell r="C65">
            <v>60</v>
          </cell>
          <cell r="D65" t="str">
            <v>Carga manual e descarga mecânica.</v>
          </cell>
          <cell r="E65" t="str">
            <v>t</v>
          </cell>
          <cell r="F65">
            <v>7.38</v>
          </cell>
          <cell r="G65">
            <v>47000</v>
          </cell>
        </row>
        <row r="66">
          <cell r="B66" t="str">
            <v>EQ05050100A</v>
          </cell>
          <cell r="C66">
            <v>61</v>
          </cell>
          <cell r="D66" t="str">
            <v xml:space="preserve">Caminhão basculante. Custo horário produtivo.     </v>
          </cell>
          <cell r="E66" t="str">
            <v>h</v>
          </cell>
          <cell r="F66">
            <v>45.34</v>
          </cell>
          <cell r="G66">
            <v>2446</v>
          </cell>
        </row>
        <row r="67">
          <cell r="B67" t="str">
            <v>EQ05050103A</v>
          </cell>
          <cell r="C67">
            <v>62</v>
          </cell>
          <cell r="D67" t="str">
            <v>Caminhão basculante. Custo horário improdutivo.</v>
          </cell>
          <cell r="E67" t="str">
            <v>h</v>
          </cell>
          <cell r="F67">
            <v>25.39</v>
          </cell>
          <cell r="G67">
            <v>432</v>
          </cell>
        </row>
        <row r="68">
          <cell r="B68" t="str">
            <v>EQ05050300</v>
          </cell>
          <cell r="C68">
            <v>63</v>
          </cell>
          <cell r="D68" t="str">
            <v>Caminhão com Carroceria Fixa. Aluguel produtivo.</v>
          </cell>
          <cell r="E68" t="str">
            <v>h</v>
          </cell>
          <cell r="F68">
            <v>32.28</v>
          </cell>
          <cell r="G68">
            <v>1957</v>
          </cell>
        </row>
        <row r="69">
          <cell r="B69" t="str">
            <v>EQ05050306</v>
          </cell>
          <cell r="C69">
            <v>64</v>
          </cell>
          <cell r="D69" t="str">
            <v>Caminhão com Carroceria Fixa. Aluguel improdutivo.</v>
          </cell>
          <cell r="E69" t="str">
            <v>h</v>
          </cell>
          <cell r="F69">
            <v>8.5399999999999991</v>
          </cell>
          <cell r="G69">
            <v>346</v>
          </cell>
        </row>
        <row r="70">
          <cell r="B70" t="str">
            <v>EQ05050415</v>
          </cell>
          <cell r="C70">
            <v>65</v>
          </cell>
          <cell r="D70" t="str">
            <v xml:space="preserve">Caminhão Carroceria Fixa F-12000 Munck produtivo.               </v>
          </cell>
          <cell r="E70" t="str">
            <v>h</v>
          </cell>
          <cell r="F70">
            <v>53.72</v>
          </cell>
          <cell r="G70">
            <v>3453</v>
          </cell>
        </row>
        <row r="71">
          <cell r="B71" t="str">
            <v>EQ15050450</v>
          </cell>
          <cell r="C71">
            <v>66</v>
          </cell>
          <cell r="D71" t="str">
            <v xml:space="preserve">Pa-carregadeira(Carregador frontal). Custo produtivo.  </v>
          </cell>
          <cell r="E71" t="str">
            <v>h</v>
          </cell>
          <cell r="F71">
            <v>68.34</v>
          </cell>
          <cell r="G71">
            <v>1345</v>
          </cell>
        </row>
        <row r="72">
          <cell r="B72" t="str">
            <v>EQ15050453</v>
          </cell>
          <cell r="C72">
            <v>67</v>
          </cell>
          <cell r="D72" t="str">
            <v>Pa-carregadeira(Carregador Frontal).Custo improdutivo.</v>
          </cell>
          <cell r="E72" t="str">
            <v>h</v>
          </cell>
          <cell r="F72">
            <v>31.05</v>
          </cell>
          <cell r="G72">
            <v>237</v>
          </cell>
        </row>
        <row r="73">
          <cell r="B73" t="str">
            <v>EQ15050500</v>
          </cell>
          <cell r="C73">
            <v>68</v>
          </cell>
          <cell r="D73" t="str">
            <v xml:space="preserve">Retro-Escavadeira/carregadeira. Custo produtivo. </v>
          </cell>
          <cell r="E73" t="str">
            <v>h</v>
          </cell>
          <cell r="F73">
            <v>45.49</v>
          </cell>
          <cell r="G73">
            <v>1439</v>
          </cell>
        </row>
        <row r="74">
          <cell r="B74" t="str">
            <v>EQ30050200</v>
          </cell>
          <cell r="C74">
            <v>69</v>
          </cell>
          <cell r="D74" t="str">
            <v>Betoneira com capacidade de 580l, Aluguel produtivo.</v>
          </cell>
          <cell r="E74" t="str">
            <v>h</v>
          </cell>
          <cell r="F74">
            <v>4.71</v>
          </cell>
          <cell r="G74">
            <v>2041</v>
          </cell>
        </row>
        <row r="75">
          <cell r="B75" t="str">
            <v>EQ30050206</v>
          </cell>
          <cell r="C75">
            <v>70</v>
          </cell>
          <cell r="D75" t="str">
            <v>Betoneira com capacidade de 580l Aluguel improdutivo.</v>
          </cell>
          <cell r="E75" t="str">
            <v>h</v>
          </cell>
          <cell r="F75">
            <v>1.56</v>
          </cell>
          <cell r="G75">
            <v>216</v>
          </cell>
        </row>
        <row r="76">
          <cell r="B76" t="str">
            <v>EQ15050550</v>
          </cell>
          <cell r="C76">
            <v>71</v>
          </cell>
          <cell r="D76" t="str">
            <v xml:space="preserve">Rompedor Pneumático de 32,6Kg Aluguel produtivo. </v>
          </cell>
          <cell r="E76" t="str">
            <v>h</v>
          </cell>
          <cell r="F76">
            <v>1.05</v>
          </cell>
          <cell r="G76">
            <v>648</v>
          </cell>
        </row>
        <row r="77">
          <cell r="B77" t="str">
            <v>EQ15050556</v>
          </cell>
          <cell r="C77">
            <v>72</v>
          </cell>
          <cell r="D77" t="str">
            <v>Rompedor Pneumático de 32,6Kg Aluguel improdutivo.</v>
          </cell>
          <cell r="E77" t="str">
            <v>h</v>
          </cell>
          <cell r="F77">
            <v>0.7</v>
          </cell>
          <cell r="G77">
            <v>72</v>
          </cell>
        </row>
        <row r="78">
          <cell r="B78" t="str">
            <v xml:space="preserve"> EQ20050800</v>
          </cell>
          <cell r="C78">
            <v>73</v>
          </cell>
          <cell r="D78" t="str">
            <v xml:space="preserve">Vassoura Mecânica, rebocável, Aluguel produtivo.   </v>
          </cell>
          <cell r="E78" t="str">
            <v>h</v>
          </cell>
          <cell r="F78">
            <v>3.58</v>
          </cell>
          <cell r="G78">
            <v>1712</v>
          </cell>
        </row>
        <row r="79">
          <cell r="B79" t="str">
            <v>EQ20050806</v>
          </cell>
          <cell r="C79">
            <v>74</v>
          </cell>
          <cell r="D79" t="str">
            <v>Vassoura Mecânica, rebocável, Aluguel improdutivo.</v>
          </cell>
          <cell r="E79" t="str">
            <v>h</v>
          </cell>
          <cell r="F79">
            <v>1.43</v>
          </cell>
          <cell r="G79">
            <v>216</v>
          </cell>
        </row>
        <row r="80">
          <cell r="B80" t="str">
            <v>EQ35100200</v>
          </cell>
          <cell r="C80">
            <v>75</v>
          </cell>
          <cell r="D80" t="str">
            <v xml:space="preserve">Bomba Centrífuga Submersível. Aluguel produtivo.    </v>
          </cell>
          <cell r="E80" t="str">
            <v>h</v>
          </cell>
          <cell r="F80">
            <v>3.6</v>
          </cell>
          <cell r="G80">
            <v>8632</v>
          </cell>
        </row>
        <row r="81">
          <cell r="B81" t="str">
            <v>EQ35100203</v>
          </cell>
          <cell r="C81">
            <v>76</v>
          </cell>
          <cell r="D81" t="str">
            <v>Bomba Centrífuga Submersível. Aluguel improdutivo.</v>
          </cell>
          <cell r="E81" t="str">
            <v>h</v>
          </cell>
          <cell r="F81">
            <v>1.4</v>
          </cell>
          <cell r="G81">
            <v>863</v>
          </cell>
        </row>
        <row r="82">
          <cell r="B82" t="str">
            <v>EQ45050159</v>
          </cell>
          <cell r="C82">
            <v>77</v>
          </cell>
          <cell r="D82" t="str">
            <v>Compressor de ar. Aluguel improdutivo.</v>
          </cell>
          <cell r="E82" t="str">
            <v>h</v>
          </cell>
          <cell r="F82">
            <v>3.64</v>
          </cell>
          <cell r="G82">
            <v>72</v>
          </cell>
        </row>
        <row r="83">
          <cell r="B83" t="str">
            <v>EQ45150100</v>
          </cell>
          <cell r="C83">
            <v>78</v>
          </cell>
          <cell r="D83" t="str">
            <v>Retificador de solda elétrica de 430A.</v>
          </cell>
          <cell r="E83" t="str">
            <v>h</v>
          </cell>
          <cell r="F83">
            <v>7.16</v>
          </cell>
          <cell r="G83">
            <v>1007</v>
          </cell>
        </row>
        <row r="84">
          <cell r="B84" t="str">
            <v>EQ40050150A</v>
          </cell>
          <cell r="C84">
            <v>79</v>
          </cell>
          <cell r="D84" t="str">
            <v>Equipamento de jato d'água (Sewer-Jet ou similar).</v>
          </cell>
          <cell r="E84" t="str">
            <v>h</v>
          </cell>
          <cell r="F84">
            <v>79.2</v>
          </cell>
          <cell r="G84">
            <v>1079</v>
          </cell>
        </row>
        <row r="85">
          <cell r="B85" t="str">
            <v>EQ40050153A</v>
          </cell>
          <cell r="C85">
            <v>80</v>
          </cell>
          <cell r="D85" t="str">
            <v>Equipamento de alta pressão  (Vac-All ou similar).</v>
          </cell>
          <cell r="E85" t="str">
            <v>h</v>
          </cell>
          <cell r="F85">
            <v>104.07</v>
          </cell>
          <cell r="G85">
            <v>1942</v>
          </cell>
        </row>
        <row r="86">
          <cell r="B86" t="str">
            <v>SC05050050</v>
          </cell>
          <cell r="C86">
            <v>81</v>
          </cell>
          <cell r="D86" t="str">
            <v>Arrancamento de aparelhos de iluminação.</v>
          </cell>
          <cell r="E86" t="str">
            <v>un</v>
          </cell>
          <cell r="F86">
            <v>1.67</v>
          </cell>
          <cell r="G86">
            <v>65</v>
          </cell>
        </row>
        <row r="87">
          <cell r="B87" t="str">
            <v>SC05050200</v>
          </cell>
          <cell r="C87">
            <v>82</v>
          </cell>
          <cell r="D87" t="str">
            <v>Arrancamento de grades, gradis, alambrados, cercas.</v>
          </cell>
          <cell r="E87" t="str">
            <v>m2</v>
          </cell>
          <cell r="F87">
            <v>4.43</v>
          </cell>
          <cell r="G87">
            <v>144</v>
          </cell>
        </row>
        <row r="88">
          <cell r="B88" t="str">
            <v>SC05050250</v>
          </cell>
          <cell r="C88">
            <v>83</v>
          </cell>
          <cell r="D88" t="str">
            <v>Arrancamento de meios-fios, de granito ou concreto.</v>
          </cell>
          <cell r="E88" t="str">
            <v>m</v>
          </cell>
          <cell r="F88">
            <v>4.87</v>
          </cell>
          <cell r="G88">
            <v>3739</v>
          </cell>
        </row>
        <row r="89">
          <cell r="B89" t="str">
            <v>SC05050300</v>
          </cell>
          <cell r="C89">
            <v>84</v>
          </cell>
          <cell r="D89" t="str">
            <v>Arrancamento de paralelepípedos.</v>
          </cell>
          <cell r="E89" t="str">
            <v>m2</v>
          </cell>
          <cell r="F89">
            <v>2.21</v>
          </cell>
          <cell r="G89">
            <v>860</v>
          </cell>
        </row>
        <row r="90">
          <cell r="B90" t="str">
            <v>SC05050500</v>
          </cell>
          <cell r="C90">
            <v>85</v>
          </cell>
          <cell r="D90" t="str">
            <v>Arrancamento tubos concreto manilhas ø 0,40 a 0,60m.</v>
          </cell>
          <cell r="E90" t="str">
            <v>m</v>
          </cell>
          <cell r="F90">
            <v>3.99</v>
          </cell>
          <cell r="G90">
            <v>328</v>
          </cell>
        </row>
        <row r="91">
          <cell r="B91" t="str">
            <v>SC05050601</v>
          </cell>
          <cell r="C91">
            <v>86</v>
          </cell>
          <cell r="D91" t="str">
            <v>Demolição manual de alvenaria de pedra argamassada.</v>
          </cell>
          <cell r="E91" t="str">
            <v>m3</v>
          </cell>
          <cell r="F91">
            <v>30.27</v>
          </cell>
          <cell r="G91">
            <v>324</v>
          </cell>
        </row>
        <row r="92">
          <cell r="B92" t="str">
            <v>SC05050750</v>
          </cell>
          <cell r="C92">
            <v>87</v>
          </cell>
          <cell r="D92" t="str">
            <v>Demolição manual de alvenaria de tijolos maciços.</v>
          </cell>
          <cell r="E92" t="str">
            <v>m3</v>
          </cell>
          <cell r="F92">
            <v>52.99</v>
          </cell>
          <cell r="G92">
            <v>130</v>
          </cell>
        </row>
        <row r="93">
          <cell r="B93" t="str">
            <v>SC05050850</v>
          </cell>
          <cell r="C93">
            <v>88</v>
          </cell>
          <cell r="D93" t="str">
            <v>Demolição manual de concreto simples.</v>
          </cell>
          <cell r="E93" t="str">
            <v>m3</v>
          </cell>
          <cell r="F93">
            <v>60.55</v>
          </cell>
          <cell r="G93">
            <v>1904</v>
          </cell>
        </row>
        <row r="94">
          <cell r="B94" t="str">
            <v>SC05050950</v>
          </cell>
          <cell r="C94">
            <v>89</v>
          </cell>
          <cell r="D94" t="str">
            <v>Demolição manual de concreto armado.</v>
          </cell>
          <cell r="E94" t="str">
            <v>m3</v>
          </cell>
          <cell r="F94">
            <v>85.78</v>
          </cell>
          <cell r="G94">
            <v>140</v>
          </cell>
        </row>
        <row r="95">
          <cell r="B95" t="str">
            <v>SC05051400</v>
          </cell>
          <cell r="C95">
            <v>90</v>
          </cell>
          <cell r="D95" t="str">
            <v>Demolição de revestimento em argamassa.</v>
          </cell>
          <cell r="E95" t="str">
            <v>m2</v>
          </cell>
          <cell r="F95">
            <v>2.21</v>
          </cell>
          <cell r="G95">
            <v>144</v>
          </cell>
        </row>
        <row r="96">
          <cell r="B96" t="str">
            <v>SC05051450</v>
          </cell>
          <cell r="C96">
            <v>91</v>
          </cell>
          <cell r="D96" t="str">
            <v>Demolição de revestimento em azulejos, cerâmicas.</v>
          </cell>
          <cell r="E96" t="str">
            <v>m2</v>
          </cell>
          <cell r="F96">
            <v>5.31</v>
          </cell>
          <cell r="G96">
            <v>130</v>
          </cell>
        </row>
        <row r="97">
          <cell r="B97" t="str">
            <v>SC05052150</v>
          </cell>
          <cell r="C97">
            <v>92</v>
          </cell>
          <cell r="D97" t="str">
            <v>Remoção de cobertura de telha francesa.</v>
          </cell>
          <cell r="E97" t="str">
            <v>m2</v>
          </cell>
          <cell r="F97">
            <v>8.26</v>
          </cell>
          <cell r="G97">
            <v>260</v>
          </cell>
        </row>
        <row r="98">
          <cell r="B98" t="str">
            <v>SC05052450</v>
          </cell>
          <cell r="C98">
            <v>93</v>
          </cell>
          <cell r="D98" t="str">
            <v>Remoção de cobertura de telha de fibro-cimento.</v>
          </cell>
          <cell r="E98" t="str">
            <v>m2</v>
          </cell>
          <cell r="F98">
            <v>3.87</v>
          </cell>
          <cell r="G98">
            <v>460</v>
          </cell>
        </row>
        <row r="99">
          <cell r="B99" t="str">
            <v>SC05052900</v>
          </cell>
          <cell r="C99">
            <v>94</v>
          </cell>
          <cell r="D99" t="str">
            <v xml:space="preserve">Remoção manual de passeio de pedra portuguesa. </v>
          </cell>
          <cell r="E99" t="str">
            <v>m2</v>
          </cell>
          <cell r="F99">
            <v>2.44</v>
          </cell>
          <cell r="G99">
            <v>2900</v>
          </cell>
        </row>
        <row r="100">
          <cell r="B100" t="str">
            <v>SC05053250</v>
          </cell>
          <cell r="C100">
            <v>95</v>
          </cell>
          <cell r="D100" t="str">
            <v>Remoção de tubulação ferro fundido ø50mm a 300mm.</v>
          </cell>
          <cell r="E100" t="str">
            <v>m</v>
          </cell>
          <cell r="F100">
            <v>11.88</v>
          </cell>
          <cell r="G100">
            <v>290</v>
          </cell>
        </row>
        <row r="101">
          <cell r="B101" t="str">
            <v>SC05100150</v>
          </cell>
          <cell r="C101">
            <v>96</v>
          </cell>
          <cell r="D101" t="str">
            <v>Demolição, com equipamento, concreto simples.</v>
          </cell>
          <cell r="E101" t="str">
            <v>m3</v>
          </cell>
          <cell r="F101">
            <v>43.52</v>
          </cell>
          <cell r="G101">
            <v>2160</v>
          </cell>
        </row>
        <row r="102">
          <cell r="B102" t="str">
            <v>SC05100300</v>
          </cell>
          <cell r="C102">
            <v>97</v>
          </cell>
          <cell r="D102" t="str">
            <v>Demolição, com equipamento concreto armado.</v>
          </cell>
          <cell r="E102" t="str">
            <v>m3</v>
          </cell>
          <cell r="F102">
            <v>73.98</v>
          </cell>
          <cell r="G102">
            <v>3400</v>
          </cell>
        </row>
        <row r="103">
          <cell r="B103" t="str">
            <v>SC05100500</v>
          </cell>
          <cell r="C103">
            <v>98</v>
          </cell>
          <cell r="D103" t="str">
            <v>Demolição com equip. concreto asfáltico 10cm.</v>
          </cell>
          <cell r="E103" t="str">
            <v>m2</v>
          </cell>
          <cell r="F103">
            <v>8.98</v>
          </cell>
          <cell r="G103">
            <v>20100</v>
          </cell>
        </row>
        <row r="104">
          <cell r="B104" t="str">
            <v>SC10050250</v>
          </cell>
          <cell r="C104">
            <v>99</v>
          </cell>
          <cell r="D104" t="str">
            <v xml:space="preserve">Bombeiro hidráulico (inclusive encargos sociais).   </v>
          </cell>
          <cell r="E104" t="str">
            <v>h</v>
          </cell>
          <cell r="F104">
            <v>6.48</v>
          </cell>
          <cell r="G104">
            <v>2960</v>
          </cell>
        </row>
        <row r="105">
          <cell r="B105" t="str">
            <v>SC10050300</v>
          </cell>
          <cell r="C105">
            <v>100</v>
          </cell>
          <cell r="D105" t="str">
            <v xml:space="preserve">Calceteiro (inclusive encargos sociais).   </v>
          </cell>
          <cell r="E105" t="str">
            <v>h</v>
          </cell>
          <cell r="F105">
            <v>5.99</v>
          </cell>
          <cell r="G105">
            <v>1480</v>
          </cell>
        </row>
        <row r="106">
          <cell r="B106" t="str">
            <v>SC10050350</v>
          </cell>
          <cell r="C106">
            <v>101</v>
          </cell>
          <cell r="D106" t="str">
            <v>Carpinteiro de forma (inclusive encargos sociais).</v>
          </cell>
          <cell r="E106" t="str">
            <v>h</v>
          </cell>
          <cell r="F106">
            <v>5.99</v>
          </cell>
          <cell r="G106">
            <v>1480</v>
          </cell>
        </row>
        <row r="107">
          <cell r="B107" t="str">
            <v>SC10050450</v>
          </cell>
          <cell r="C107">
            <v>102</v>
          </cell>
          <cell r="D107" t="str">
            <v xml:space="preserve">Eletricista (inclusive encargos sociais). </v>
          </cell>
          <cell r="E107" t="str">
            <v>h</v>
          </cell>
          <cell r="F107">
            <v>6.48</v>
          </cell>
          <cell r="G107">
            <v>2960</v>
          </cell>
        </row>
        <row r="108">
          <cell r="B108" t="str">
            <v>SC10050900</v>
          </cell>
          <cell r="C108">
            <v>103</v>
          </cell>
          <cell r="D108" t="str">
            <v xml:space="preserve">Marteleteiro (inclusive encargos sociais). </v>
          </cell>
          <cell r="E108" t="str">
            <v>h</v>
          </cell>
          <cell r="F108">
            <v>5.99</v>
          </cell>
          <cell r="G108">
            <v>2960</v>
          </cell>
        </row>
        <row r="109">
          <cell r="B109" t="str">
            <v>SC10051100</v>
          </cell>
          <cell r="C109">
            <v>104</v>
          </cell>
          <cell r="D109" t="str">
            <v>Operador de máquinas.(inclusive encargos sociais).</v>
          </cell>
          <cell r="E109" t="str">
            <v>h</v>
          </cell>
          <cell r="F109">
            <v>6.48</v>
          </cell>
          <cell r="G109">
            <v>1480</v>
          </cell>
        </row>
        <row r="110">
          <cell r="B110" t="str">
            <v>SC10051200</v>
          </cell>
          <cell r="C110">
            <v>105</v>
          </cell>
          <cell r="D110" t="str">
            <v xml:space="preserve">Pedreiro (inclusive encargos sociais).   </v>
          </cell>
          <cell r="E110" t="str">
            <v>h</v>
          </cell>
          <cell r="F110">
            <v>5.99</v>
          </cell>
          <cell r="G110">
            <v>2960</v>
          </cell>
        </row>
        <row r="111">
          <cell r="B111" t="str">
            <v>SC10051450</v>
          </cell>
          <cell r="C111">
            <v>106</v>
          </cell>
          <cell r="D111" t="str">
            <v>Servente (inclusive encargos sociais).</v>
          </cell>
          <cell r="E111" t="str">
            <v>h</v>
          </cell>
          <cell r="F111">
            <v>4.3</v>
          </cell>
          <cell r="G111">
            <v>5920</v>
          </cell>
        </row>
        <row r="112">
          <cell r="B112" t="str">
            <v>SC10051500</v>
          </cell>
          <cell r="C112">
            <v>107</v>
          </cell>
          <cell r="D112" t="str">
            <v>Soldador em construção civil (inclusive encargos).</v>
          </cell>
          <cell r="E112" t="str">
            <v>h</v>
          </cell>
          <cell r="F112">
            <v>6.23</v>
          </cell>
          <cell r="G112">
            <v>1480</v>
          </cell>
        </row>
        <row r="113">
          <cell r="B113" t="str">
            <v>SC10100050</v>
          </cell>
          <cell r="C113">
            <v>108</v>
          </cell>
          <cell r="D113" t="str">
            <v xml:space="preserve">Operador de tráfego(inclusive encargos sociais). </v>
          </cell>
          <cell r="E113" t="str">
            <v>h</v>
          </cell>
          <cell r="F113">
            <v>7.08</v>
          </cell>
          <cell r="G113">
            <v>2960</v>
          </cell>
        </row>
        <row r="114">
          <cell r="B114" t="str">
            <v>SC05100050</v>
          </cell>
          <cell r="C114">
            <v>109</v>
          </cell>
          <cell r="D114" t="str">
            <v>Arrancamento de tampão de ferro fundido.</v>
          </cell>
          <cell r="E114" t="str">
            <v>un</v>
          </cell>
          <cell r="F114">
            <v>15.18</v>
          </cell>
          <cell r="G114">
            <v>22</v>
          </cell>
        </row>
        <row r="115">
          <cell r="B115" t="str">
            <v>SC15050100</v>
          </cell>
          <cell r="C115">
            <v>110</v>
          </cell>
          <cell r="D115" t="str">
            <v>Aditivo de reciclagem para mistura asfáltica a quente.</v>
          </cell>
          <cell r="E115" t="str">
            <v>t</v>
          </cell>
          <cell r="F115">
            <v>2857.32</v>
          </cell>
          <cell r="G115">
            <v>15</v>
          </cell>
        </row>
        <row r="116">
          <cell r="B116" t="str">
            <v>SC15050150</v>
          </cell>
          <cell r="C116">
            <v>111</v>
          </cell>
          <cell r="D116" t="str">
            <v>Areia grossa lavada. Fornecimento.</v>
          </cell>
          <cell r="E116" t="str">
            <v>m3</v>
          </cell>
          <cell r="F116">
            <v>21</v>
          </cell>
          <cell r="G116">
            <v>2000</v>
          </cell>
        </row>
        <row r="117">
          <cell r="B117" t="str">
            <v>SC15050200</v>
          </cell>
          <cell r="C117">
            <v>112</v>
          </cell>
          <cell r="D117" t="str">
            <v>Asfalto diluído tipo cura rápida CR-250</v>
          </cell>
          <cell r="E117" t="str">
            <v>t</v>
          </cell>
          <cell r="F117">
            <v>1468.02</v>
          </cell>
          <cell r="G117">
            <v>7</v>
          </cell>
        </row>
        <row r="118">
          <cell r="B118" t="str">
            <v>SC15050550</v>
          </cell>
          <cell r="C118">
            <v>113</v>
          </cell>
          <cell r="D118" t="str">
            <v xml:space="preserve">Saibro, inclusive transporte ate 20Km.Fornecimento. </v>
          </cell>
          <cell r="E118" t="str">
            <v>m3</v>
          </cell>
          <cell r="F118">
            <v>20.63</v>
          </cell>
          <cell r="G118">
            <v>184</v>
          </cell>
        </row>
        <row r="119">
          <cell r="B119" t="str">
            <v>SC15100050</v>
          </cell>
          <cell r="C119">
            <v>114</v>
          </cell>
          <cell r="D119" t="str">
            <v>Chapa de aço de 3/4"para passagem de veículos.</v>
          </cell>
          <cell r="E119" t="str">
            <v>m2</v>
          </cell>
          <cell r="F119">
            <v>17.100000000000001</v>
          </cell>
          <cell r="G119">
            <v>360</v>
          </cell>
        </row>
        <row r="120">
          <cell r="B120" t="str">
            <v>SC35050050A</v>
          </cell>
          <cell r="C120">
            <v>115</v>
          </cell>
          <cell r="D120" t="str">
            <v>Levantamento ou rebaixamento de tampão na rua.</v>
          </cell>
          <cell r="E120" t="str">
            <v>un</v>
          </cell>
          <cell r="F120">
            <v>86.15</v>
          </cell>
          <cell r="G120">
            <v>169</v>
          </cell>
        </row>
        <row r="121">
          <cell r="B121" t="str">
            <v>SC45050150</v>
          </cell>
          <cell r="C121">
            <v>116</v>
          </cell>
          <cell r="D121" t="str">
            <v>Toten informativo nas dimensões de (0,50x1,50)m.</v>
          </cell>
          <cell r="E121" t="str">
            <v>un</v>
          </cell>
          <cell r="F121">
            <v>2490</v>
          </cell>
          <cell r="G121">
            <v>29</v>
          </cell>
        </row>
        <row r="122">
          <cell r="B122" t="str">
            <v>SC45100200</v>
          </cell>
          <cell r="C122">
            <v>117</v>
          </cell>
          <cell r="D122" t="str">
            <v>Placa de inauguração em bronze.</v>
          </cell>
          <cell r="E122" t="str">
            <v>un</v>
          </cell>
          <cell r="F122">
            <v>1003.36</v>
          </cell>
          <cell r="G122">
            <v>1</v>
          </cell>
        </row>
        <row r="123">
          <cell r="B123" t="str">
            <v>FD05400100</v>
          </cell>
          <cell r="C123">
            <v>118</v>
          </cell>
          <cell r="D123" t="str">
            <v>Arrasamento de estaca concreto armado, ø40 a 50cm.</v>
          </cell>
          <cell r="E123" t="str">
            <v>un</v>
          </cell>
          <cell r="F123">
            <v>103.03</v>
          </cell>
          <cell r="G123">
            <v>23</v>
          </cell>
        </row>
        <row r="124">
          <cell r="B124" t="str">
            <v>FD05500050</v>
          </cell>
          <cell r="C124">
            <v>119</v>
          </cell>
          <cell r="D124" t="str">
            <v>Estaca raiz com diâmetro de 12", perfurada em solo.</v>
          </cell>
          <cell r="E124" t="str">
            <v>m</v>
          </cell>
          <cell r="F124">
            <v>248.49</v>
          </cell>
          <cell r="G124">
            <v>260</v>
          </cell>
        </row>
        <row r="125">
          <cell r="B125" t="str">
            <v>FD05650150</v>
          </cell>
          <cell r="C125">
            <v>120</v>
          </cell>
          <cell r="D125" t="str">
            <v>Estaca raiz com diâmetro de 10", perfurada em solo.</v>
          </cell>
          <cell r="E125" t="str">
            <v>m</v>
          </cell>
          <cell r="F125">
            <v>130</v>
          </cell>
          <cell r="G125">
            <v>86</v>
          </cell>
        </row>
        <row r="126">
          <cell r="B126" t="str">
            <v>FD10050100</v>
          </cell>
          <cell r="C126">
            <v>121</v>
          </cell>
          <cell r="D126" t="str">
            <v>Ensecadeira de estacas-prancha de aço, tipo Armco.</v>
          </cell>
          <cell r="E126" t="str">
            <v>m2</v>
          </cell>
          <cell r="F126">
            <v>127.53</v>
          </cell>
          <cell r="G126">
            <v>4200</v>
          </cell>
        </row>
        <row r="127">
          <cell r="B127" t="str">
            <v>FD10100050</v>
          </cell>
          <cell r="C127">
            <v>122</v>
          </cell>
          <cell r="D127" t="str">
            <v>Ensecadeira de estacas-prancha em Maçaranduba.</v>
          </cell>
          <cell r="E127" t="str">
            <v>m2</v>
          </cell>
          <cell r="F127">
            <v>70.5</v>
          </cell>
          <cell r="G127">
            <v>2395</v>
          </cell>
        </row>
        <row r="128">
          <cell r="B128" t="str">
            <v>ET15100100</v>
          </cell>
          <cell r="C128">
            <v>123</v>
          </cell>
          <cell r="D128" t="str">
            <v>Formas de madeira peças de concreto armado.</v>
          </cell>
          <cell r="E128" t="str">
            <v>m2</v>
          </cell>
          <cell r="F128">
            <v>25.9</v>
          </cell>
          <cell r="G128">
            <v>2986</v>
          </cell>
        </row>
        <row r="129">
          <cell r="B129" t="str">
            <v>ET15100200</v>
          </cell>
          <cell r="C129">
            <v>124</v>
          </cell>
          <cell r="D129" t="str">
            <v>Formas de madeira.</v>
          </cell>
          <cell r="E129" t="str">
            <v>m2</v>
          </cell>
          <cell r="F129">
            <v>34.86</v>
          </cell>
          <cell r="G129">
            <v>4352</v>
          </cell>
        </row>
        <row r="130">
          <cell r="B130" t="str">
            <v>ET15100250</v>
          </cell>
          <cell r="C130">
            <v>125</v>
          </cell>
          <cell r="D130" t="str">
            <v>Formas de madeira.</v>
          </cell>
          <cell r="E130" t="str">
            <v>m2</v>
          </cell>
          <cell r="F130">
            <v>29.62</v>
          </cell>
          <cell r="G130">
            <v>4406</v>
          </cell>
        </row>
        <row r="131">
          <cell r="B131" t="str">
            <v>ET20300050</v>
          </cell>
          <cell r="C131">
            <v>126</v>
          </cell>
          <cell r="D131" t="str">
            <v>Escoramento de formas.</v>
          </cell>
          <cell r="E131" t="str">
            <v>m2</v>
          </cell>
          <cell r="F131">
            <v>11.18</v>
          </cell>
          <cell r="G131">
            <v>3090</v>
          </cell>
        </row>
        <row r="132">
          <cell r="B132" t="str">
            <v>ET10050100</v>
          </cell>
          <cell r="C132">
            <v>127</v>
          </cell>
          <cell r="D132" t="str">
            <v>Aço CA-50 diâmetro de 6,3mm.</v>
          </cell>
          <cell r="E132" t="str">
            <v>kg</v>
          </cell>
          <cell r="F132">
            <v>2.64</v>
          </cell>
          <cell r="G132">
            <v>4750</v>
          </cell>
        </row>
        <row r="133">
          <cell r="B133" t="str">
            <v>ET10050103</v>
          </cell>
          <cell r="C133">
            <v>128</v>
          </cell>
          <cell r="D133" t="str">
            <v>Aço CA-50 diâmetro de 8mm.</v>
          </cell>
          <cell r="E133" t="str">
            <v>kg</v>
          </cell>
          <cell r="F133">
            <v>2.46</v>
          </cell>
          <cell r="G133">
            <v>1250</v>
          </cell>
        </row>
        <row r="134">
          <cell r="B134" t="str">
            <v>ET10050106</v>
          </cell>
          <cell r="C134">
            <v>129</v>
          </cell>
          <cell r="D134" t="str">
            <v>Aço CA-50 diâmetro de 10mm.</v>
          </cell>
          <cell r="E134" t="str">
            <v>kg</v>
          </cell>
          <cell r="F134">
            <v>2.2000000000000002</v>
          </cell>
          <cell r="G134">
            <v>7950</v>
          </cell>
        </row>
        <row r="135">
          <cell r="B135" t="str">
            <v>ET10050109</v>
          </cell>
          <cell r="C135">
            <v>130</v>
          </cell>
          <cell r="D135" t="str">
            <v>Aço CA-50 diâmetro de 12,5mm.</v>
          </cell>
          <cell r="E135" t="str">
            <v>kg</v>
          </cell>
          <cell r="F135">
            <v>2.1800000000000002</v>
          </cell>
          <cell r="G135">
            <v>5400</v>
          </cell>
        </row>
        <row r="136">
          <cell r="B136" t="str">
            <v>ET10050112</v>
          </cell>
          <cell r="C136">
            <v>131</v>
          </cell>
          <cell r="D136" t="str">
            <v>Aço CA-50 diâmetro de 16mm.</v>
          </cell>
          <cell r="E136" t="str">
            <v>kg</v>
          </cell>
          <cell r="F136">
            <v>2.1800000000000002</v>
          </cell>
          <cell r="G136">
            <v>2700</v>
          </cell>
        </row>
        <row r="137">
          <cell r="B137" t="str">
            <v>ET10050118</v>
          </cell>
          <cell r="C137">
            <v>132</v>
          </cell>
          <cell r="D137" t="str">
            <v>Aço CA-50 diâmetro de 25mm.</v>
          </cell>
          <cell r="E137" t="str">
            <v>kg</v>
          </cell>
          <cell r="F137">
            <v>2.19</v>
          </cell>
          <cell r="G137">
            <v>1400</v>
          </cell>
        </row>
        <row r="138">
          <cell r="B138" t="str">
            <v>ET10100056</v>
          </cell>
          <cell r="C138">
            <v>133</v>
          </cell>
          <cell r="D138" t="str">
            <v>Corte, dobragem, montagem aço CA-50 ø 6,3mm.</v>
          </cell>
          <cell r="E138" t="str">
            <v>kg</v>
          </cell>
          <cell r="F138">
            <v>1.28</v>
          </cell>
          <cell r="G138">
            <v>4750</v>
          </cell>
        </row>
        <row r="139">
          <cell r="B139" t="str">
            <v>ET10100062</v>
          </cell>
          <cell r="C139">
            <v>134</v>
          </cell>
          <cell r="D139" t="str">
            <v>Corte, dobragem, montagem aço CA-50 ø 12,5mm.</v>
          </cell>
          <cell r="E139" t="str">
            <v>kg</v>
          </cell>
          <cell r="F139">
            <v>0.96</v>
          </cell>
          <cell r="G139">
            <v>9450</v>
          </cell>
        </row>
        <row r="140">
          <cell r="B140" t="str">
            <v>ET10100065</v>
          </cell>
          <cell r="C140">
            <v>135</v>
          </cell>
          <cell r="D140" t="str">
            <v>Corte, dobragem, montagem aço CA-50 ø 6,3 a 12,5mm.</v>
          </cell>
          <cell r="E140" t="str">
            <v>kg</v>
          </cell>
          <cell r="F140">
            <v>1.1100000000000001</v>
          </cell>
          <cell r="G140">
            <v>13950</v>
          </cell>
        </row>
        <row r="141">
          <cell r="B141" t="str">
            <v>ET05250653</v>
          </cell>
          <cell r="C141">
            <v>136</v>
          </cell>
          <cell r="D141" t="str">
            <v>Lançamento de concreto.</v>
          </cell>
          <cell r="E141" t="str">
            <v>m3</v>
          </cell>
          <cell r="F141">
            <v>22.57</v>
          </cell>
          <cell r="G141">
            <v>187</v>
          </cell>
        </row>
        <row r="142">
          <cell r="B142" t="str">
            <v>ET45100071</v>
          </cell>
          <cell r="C142">
            <v>137</v>
          </cell>
          <cell r="D142" t="str">
            <v>Concreto bombeado usinado fck=30MPa.</v>
          </cell>
          <cell r="E142" t="str">
            <v>m3</v>
          </cell>
          <cell r="F142">
            <v>297.16000000000003</v>
          </cell>
          <cell r="G142">
            <v>195</v>
          </cell>
        </row>
        <row r="143">
          <cell r="B143" t="str">
            <v>ET60050059</v>
          </cell>
          <cell r="C143">
            <v>138</v>
          </cell>
          <cell r="D143" t="str">
            <v>Concreto usinado de 18MPa.</v>
          </cell>
          <cell r="E143" t="str">
            <v>m3</v>
          </cell>
          <cell r="F143">
            <v>185.77</v>
          </cell>
          <cell r="G143">
            <v>187</v>
          </cell>
        </row>
        <row r="144">
          <cell r="B144" t="str">
            <v>ET25050300</v>
          </cell>
          <cell r="C144">
            <v>139</v>
          </cell>
          <cell r="D144" t="str">
            <v>Fornecimento e montagem de estruturas metálicas.</v>
          </cell>
          <cell r="E144" t="str">
            <v>t</v>
          </cell>
          <cell r="F144">
            <v>7186.39</v>
          </cell>
          <cell r="G144">
            <v>36</v>
          </cell>
        </row>
        <row r="145">
          <cell r="B145" t="str">
            <v>ET25050450</v>
          </cell>
          <cell r="C145">
            <v>140</v>
          </cell>
          <cell r="D145" t="str">
            <v>Peças em chapa de aço 3/8", galvanizadas.</v>
          </cell>
          <cell r="E145" t="str">
            <v>Kg</v>
          </cell>
          <cell r="F145">
            <v>3.99</v>
          </cell>
          <cell r="G145">
            <v>2166</v>
          </cell>
        </row>
        <row r="146">
          <cell r="B146" t="str">
            <v>ET25050453</v>
          </cell>
          <cell r="C146">
            <v>141</v>
          </cell>
          <cell r="D146" t="str">
            <v>Peças em chapa de aço 3/8", galvanizadas.</v>
          </cell>
          <cell r="E146" t="str">
            <v>Kg</v>
          </cell>
          <cell r="F146">
            <v>4.26</v>
          </cell>
          <cell r="G146">
            <v>2078</v>
          </cell>
        </row>
        <row r="147">
          <cell r="B147" t="str">
            <v>ET25050456</v>
          </cell>
          <cell r="C147">
            <v>142</v>
          </cell>
          <cell r="D147" t="str">
            <v>Peças em chapa de aço 3/8", galvanizadas.</v>
          </cell>
          <cell r="E147" t="str">
            <v>Kg</v>
          </cell>
          <cell r="F147">
            <v>4.16</v>
          </cell>
          <cell r="G147">
            <v>1820</v>
          </cell>
        </row>
        <row r="148">
          <cell r="B148" t="str">
            <v>ET50050250</v>
          </cell>
          <cell r="C148">
            <v>143</v>
          </cell>
          <cell r="D148" t="str">
            <v>Muro de contenção em solo reforçado.</v>
          </cell>
          <cell r="E148" t="str">
            <v>m2</v>
          </cell>
          <cell r="F148">
            <v>145.63</v>
          </cell>
          <cell r="G148">
            <v>144</v>
          </cell>
        </row>
        <row r="149">
          <cell r="B149" t="str">
            <v>ET55100100</v>
          </cell>
          <cell r="C149">
            <v>144</v>
          </cell>
          <cell r="D149" t="str">
            <v>Canal pré-fabricado, em concreto armado seção U.</v>
          </cell>
          <cell r="E149" t="str">
            <v>m2</v>
          </cell>
          <cell r="F149">
            <v>384.26</v>
          </cell>
          <cell r="G149">
            <v>86</v>
          </cell>
        </row>
        <row r="150">
          <cell r="B150" t="str">
            <v>ET55100150</v>
          </cell>
          <cell r="C150">
            <v>145</v>
          </cell>
          <cell r="D150" t="str">
            <v>Cobertura de canal pré-fabricado em concreto armado.</v>
          </cell>
          <cell r="E150" t="str">
            <v>m2</v>
          </cell>
          <cell r="F150">
            <v>435.06</v>
          </cell>
          <cell r="G150">
            <v>58</v>
          </cell>
        </row>
        <row r="151">
          <cell r="B151" t="str">
            <v>ES05250359</v>
          </cell>
          <cell r="C151">
            <v>146</v>
          </cell>
          <cell r="D151" t="str">
            <v>Gradil em tubo de ferro galvanizado de 1 1/4".</v>
          </cell>
          <cell r="E151" t="str">
            <v>m</v>
          </cell>
          <cell r="F151">
            <v>338.32</v>
          </cell>
          <cell r="G151">
            <v>144</v>
          </cell>
        </row>
        <row r="152">
          <cell r="B152" t="str">
            <v>ES10250150</v>
          </cell>
          <cell r="C152">
            <v>147</v>
          </cell>
          <cell r="D152" t="str">
            <v xml:space="preserve">Peça em Angelim ou similar, de 2"x1".Fornecimento. </v>
          </cell>
          <cell r="E152" t="str">
            <v>m</v>
          </cell>
          <cell r="F152">
            <v>2.14</v>
          </cell>
          <cell r="G152">
            <v>150</v>
          </cell>
        </row>
        <row r="153">
          <cell r="B153" t="str">
            <v>ES10250200</v>
          </cell>
          <cell r="C153">
            <v>148</v>
          </cell>
          <cell r="D153" t="str">
            <v xml:space="preserve">Peça em Ipê ou similar, de 2"x8".  Fornecimento.    </v>
          </cell>
          <cell r="E153" t="str">
            <v>m</v>
          </cell>
          <cell r="F153">
            <v>30.26</v>
          </cell>
          <cell r="G153">
            <v>200</v>
          </cell>
        </row>
        <row r="154">
          <cell r="B154" t="str">
            <v>ES10250262</v>
          </cell>
          <cell r="C154">
            <v>149</v>
          </cell>
          <cell r="D154" t="str">
            <v>Peça em Maçaranduba ou similar, serrada, de 3"x6".</v>
          </cell>
          <cell r="E154" t="str">
            <v>m</v>
          </cell>
          <cell r="F154">
            <v>8.66</v>
          </cell>
          <cell r="G154">
            <v>100</v>
          </cell>
        </row>
        <row r="155">
          <cell r="B155" t="str">
            <v>ES99990050</v>
          </cell>
          <cell r="C155">
            <v>150</v>
          </cell>
          <cell r="D155" t="str">
            <v>Arruela de 5/16", inclusive transporte até a obra.</v>
          </cell>
          <cell r="E155" t="str">
            <v>un</v>
          </cell>
          <cell r="F155">
            <v>0.02</v>
          </cell>
          <cell r="G155">
            <v>863</v>
          </cell>
        </row>
        <row r="156">
          <cell r="B156" t="str">
            <v>ES99990700</v>
          </cell>
          <cell r="C156">
            <v>151</v>
          </cell>
          <cell r="D156" t="str">
            <v>Parafuso de (8x250)mm.</v>
          </cell>
          <cell r="E156" t="str">
            <v>un</v>
          </cell>
          <cell r="F156">
            <v>0.78</v>
          </cell>
          <cell r="G156">
            <v>863</v>
          </cell>
        </row>
        <row r="157">
          <cell r="B157" t="str">
            <v>ES99990800</v>
          </cell>
          <cell r="C157">
            <v>152</v>
          </cell>
          <cell r="D157" t="str">
            <v>Porca de 5/16", inclusive transporte até a obra.</v>
          </cell>
          <cell r="E157" t="str">
            <v>un</v>
          </cell>
          <cell r="F157">
            <v>0.04</v>
          </cell>
          <cell r="G157">
            <v>863</v>
          </cell>
        </row>
        <row r="158">
          <cell r="B158" t="str">
            <v>ES99990900</v>
          </cell>
          <cell r="C158">
            <v>153</v>
          </cell>
          <cell r="D158" t="str">
            <v>Prego com cabeça chata 23x54, em caixa de 100Kg.</v>
          </cell>
          <cell r="E158" t="str">
            <v>Kg</v>
          </cell>
          <cell r="F158">
            <v>3.01</v>
          </cell>
          <cell r="G158">
            <v>332</v>
          </cell>
        </row>
        <row r="159">
          <cell r="B159" t="str">
            <v>IT25100112</v>
          </cell>
          <cell r="C159">
            <v>154</v>
          </cell>
          <cell r="D159" t="str">
            <v>Kanalex diâmetro de 50mm (2" ).</v>
          </cell>
          <cell r="E159" t="str">
            <v>m</v>
          </cell>
          <cell r="F159">
            <v>4.55</v>
          </cell>
          <cell r="G159">
            <v>356</v>
          </cell>
        </row>
        <row r="160">
          <cell r="B160" t="str">
            <v>IT25100115</v>
          </cell>
          <cell r="C160">
            <v>155</v>
          </cell>
          <cell r="D160" t="str">
            <v>Kanalex diâmetro de 75mm (3" ).</v>
          </cell>
          <cell r="E160" t="str">
            <v>m</v>
          </cell>
          <cell r="F160">
            <v>5.98</v>
          </cell>
          <cell r="G160">
            <v>1766</v>
          </cell>
        </row>
        <row r="161">
          <cell r="B161" t="str">
            <v>IT25100118</v>
          </cell>
          <cell r="C161">
            <v>156</v>
          </cell>
          <cell r="D161" t="str">
            <v>Kanalex diâmetro de 100mm (4" ).</v>
          </cell>
          <cell r="E161" t="str">
            <v>m</v>
          </cell>
          <cell r="F161">
            <v>7.02</v>
          </cell>
          <cell r="G161">
            <v>2554</v>
          </cell>
        </row>
        <row r="162">
          <cell r="B162" t="str">
            <v>IT25100159</v>
          </cell>
          <cell r="C162">
            <v>157</v>
          </cell>
          <cell r="D162" t="str">
            <v>Linha dupla de Kanalex diâmetro de 75mm (3" ).</v>
          </cell>
          <cell r="E162" t="str">
            <v>m</v>
          </cell>
          <cell r="F162">
            <v>10.52</v>
          </cell>
          <cell r="G162">
            <v>3705</v>
          </cell>
        </row>
        <row r="163">
          <cell r="B163" t="str">
            <v>IT25100162</v>
          </cell>
          <cell r="C163">
            <v>158</v>
          </cell>
          <cell r="D163" t="str">
            <v>Linha dupla de Kanalex diâmetro de 100mm (4" ).</v>
          </cell>
          <cell r="E163" t="str">
            <v>m</v>
          </cell>
          <cell r="F163">
            <v>21.87</v>
          </cell>
          <cell r="G163">
            <v>6000</v>
          </cell>
        </row>
        <row r="164">
          <cell r="B164" t="str">
            <v xml:space="preserve"> IT25100165</v>
          </cell>
          <cell r="C164">
            <v>159</v>
          </cell>
          <cell r="D164" t="str">
            <v>Linha dupla de Kanalex diâmetro de 125mm (5" ).</v>
          </cell>
          <cell r="E164" t="str">
            <v>m</v>
          </cell>
          <cell r="F164">
            <v>29.6</v>
          </cell>
          <cell r="G164">
            <v>4000</v>
          </cell>
        </row>
        <row r="165">
          <cell r="B165" t="str">
            <v xml:space="preserve"> IT25340321</v>
          </cell>
          <cell r="C165">
            <v>160</v>
          </cell>
          <cell r="D165" t="str">
            <v>Cabo de cobre rígido, seção de 35mm2 XLPE.</v>
          </cell>
          <cell r="E165" t="str">
            <v>m</v>
          </cell>
          <cell r="F165">
            <v>11.38</v>
          </cell>
          <cell r="G165">
            <v>2842</v>
          </cell>
        </row>
        <row r="166">
          <cell r="B166" t="str">
            <v>IT25700100</v>
          </cell>
          <cell r="C166">
            <v>161</v>
          </cell>
          <cell r="D166" t="str">
            <v>Haste para aterramento, de cobre, de 5/8", com 3m.</v>
          </cell>
          <cell r="E166" t="str">
            <v xml:space="preserve"> un</v>
          </cell>
          <cell r="F166">
            <v>60.94</v>
          </cell>
          <cell r="G166">
            <v>29</v>
          </cell>
        </row>
        <row r="167">
          <cell r="B167" t="str">
            <v>IT25990100</v>
          </cell>
          <cell r="C167">
            <v>162</v>
          </cell>
          <cell r="D167" t="str">
            <v>Base de ferro retangular, para caixa subterrânea.</v>
          </cell>
          <cell r="E167" t="str">
            <v xml:space="preserve"> un</v>
          </cell>
          <cell r="F167">
            <v>117.72</v>
          </cell>
          <cell r="G167">
            <v>55</v>
          </cell>
        </row>
        <row r="168">
          <cell r="B168" t="str">
            <v>IT25990103</v>
          </cell>
          <cell r="C168">
            <v>163</v>
          </cell>
          <cell r="D168" t="str">
            <v>Tampa de ferro retangular, medindo (1,07x0,52)m.</v>
          </cell>
          <cell r="E168" t="str">
            <v xml:space="preserve"> un</v>
          </cell>
          <cell r="F168">
            <v>231.13</v>
          </cell>
          <cell r="G168">
            <v>55</v>
          </cell>
        </row>
        <row r="169">
          <cell r="B169" t="str">
            <v>RV15200409</v>
          </cell>
          <cell r="C169">
            <v>164</v>
          </cell>
          <cell r="D169" t="str">
            <v>Revestimento com granito Cinza flameado.</v>
          </cell>
          <cell r="E169" t="str">
            <v>m2</v>
          </cell>
          <cell r="F169">
            <v>82.41</v>
          </cell>
          <cell r="G169">
            <v>152</v>
          </cell>
        </row>
        <row r="170">
          <cell r="B170" t="str">
            <v>RV15250103</v>
          </cell>
          <cell r="C170">
            <v>165</v>
          </cell>
          <cell r="D170" t="str">
            <v>Piso de concreto simples,8cm de espessura.</v>
          </cell>
          <cell r="E170" t="str">
            <v>m2</v>
          </cell>
          <cell r="F170">
            <v>24.65</v>
          </cell>
          <cell r="G170">
            <v>1095</v>
          </cell>
        </row>
        <row r="171">
          <cell r="B171" t="str">
            <v>CI05750050</v>
          </cell>
          <cell r="C171">
            <v>166</v>
          </cell>
          <cell r="D171" t="str">
            <v>Cabine para quiosque em Fiber-Glass.</v>
          </cell>
          <cell r="E171" t="str">
            <v xml:space="preserve"> un   </v>
          </cell>
          <cell r="F171">
            <v>12250.73</v>
          </cell>
          <cell r="G171">
            <v>6</v>
          </cell>
        </row>
        <row r="172">
          <cell r="B172" t="str">
            <v>PT05300250</v>
          </cell>
          <cell r="C172">
            <v>167</v>
          </cell>
          <cell r="D172" t="str">
            <v>Pintura sobre concreto com uma demão de Primer.</v>
          </cell>
          <cell r="E172" t="str">
            <v>m2</v>
          </cell>
          <cell r="F172">
            <v>9.09</v>
          </cell>
          <cell r="G172">
            <v>542</v>
          </cell>
        </row>
        <row r="173">
          <cell r="B173" t="str">
            <v>PT05400106</v>
          </cell>
          <cell r="C173">
            <v>168</v>
          </cell>
          <cell r="D173" t="str">
            <v>Pintura interna ou externa sobre ferro, com esmalte.</v>
          </cell>
          <cell r="E173" t="str">
            <v>m2</v>
          </cell>
          <cell r="F173">
            <v>7.86</v>
          </cell>
          <cell r="G173">
            <v>1262</v>
          </cell>
        </row>
        <row r="174">
          <cell r="B174" t="str">
            <v>DR05200050</v>
          </cell>
          <cell r="C174">
            <v>169</v>
          </cell>
          <cell r="D174" t="str">
            <v>Tubo de concreto armado com diametro de 0,40m.</v>
          </cell>
          <cell r="E174" t="str">
            <v>m</v>
          </cell>
          <cell r="F174">
            <v>43.02</v>
          </cell>
          <cell r="G174">
            <v>768</v>
          </cell>
        </row>
        <row r="175">
          <cell r="B175" t="str">
            <v>DR05200100</v>
          </cell>
          <cell r="C175">
            <v>170</v>
          </cell>
          <cell r="D175" t="str">
            <v>Tubo de concreto armado com diâmetro de 0,50m.</v>
          </cell>
          <cell r="E175" t="str">
            <v>m</v>
          </cell>
          <cell r="F175">
            <v>62.61</v>
          </cell>
          <cell r="G175">
            <v>290</v>
          </cell>
        </row>
        <row r="176">
          <cell r="B176" t="str">
            <v>DR05200150</v>
          </cell>
          <cell r="C176">
            <v>171</v>
          </cell>
          <cell r="D176" t="str">
            <v>Tubo de concreto armado com diâmetro de 0,60m.</v>
          </cell>
          <cell r="E176" t="str">
            <v>m</v>
          </cell>
          <cell r="F176">
            <v>71.53</v>
          </cell>
          <cell r="G176">
            <v>54</v>
          </cell>
        </row>
        <row r="177">
          <cell r="B177" t="str">
            <v>DR05200200</v>
          </cell>
          <cell r="C177">
            <v>172</v>
          </cell>
          <cell r="D177" t="str">
            <v>Tubo de concreto armado com diâmetro de 0,70m.</v>
          </cell>
          <cell r="E177" t="str">
            <v>m</v>
          </cell>
          <cell r="F177">
            <v>106.59</v>
          </cell>
          <cell r="G177">
            <v>264</v>
          </cell>
        </row>
        <row r="178">
          <cell r="B178" t="str">
            <v>DR05200250</v>
          </cell>
          <cell r="C178">
            <v>173</v>
          </cell>
          <cell r="D178" t="str">
            <v>Tubo de concreto armado com diâmetro de 0,80m.</v>
          </cell>
          <cell r="E178" t="str">
            <v>m</v>
          </cell>
          <cell r="F178">
            <v>113.63</v>
          </cell>
          <cell r="G178">
            <v>38</v>
          </cell>
        </row>
        <row r="179">
          <cell r="B179" t="str">
            <v>DR05200350</v>
          </cell>
          <cell r="C179">
            <v>174</v>
          </cell>
          <cell r="D179" t="str">
            <v>Tubo de concreto armado com diametro de 1m.</v>
          </cell>
          <cell r="E179" t="str">
            <v>m</v>
          </cell>
          <cell r="F179">
            <v>189.28</v>
          </cell>
          <cell r="G179">
            <v>320</v>
          </cell>
        </row>
        <row r="180">
          <cell r="B180" t="str">
            <v>DR05200500</v>
          </cell>
          <cell r="C180">
            <v>175</v>
          </cell>
          <cell r="D180" t="str">
            <v>Tubo de concreto armado com diâmetro de 1,50m.</v>
          </cell>
          <cell r="E180" t="str">
            <v>m</v>
          </cell>
          <cell r="F180">
            <v>400.58</v>
          </cell>
          <cell r="G180">
            <v>214</v>
          </cell>
        </row>
        <row r="181">
          <cell r="B181" t="str">
            <v>DR05400100</v>
          </cell>
          <cell r="C181">
            <v>176</v>
          </cell>
          <cell r="D181" t="str">
            <v>Tubo de PVC rígido Vinilfort, diâmetro de 150mm.</v>
          </cell>
          <cell r="E181" t="str">
            <v>m</v>
          </cell>
          <cell r="F181">
            <v>19.47</v>
          </cell>
          <cell r="G181">
            <v>1643</v>
          </cell>
        </row>
        <row r="182">
          <cell r="B182" t="str">
            <v>DR05400150</v>
          </cell>
          <cell r="C182">
            <v>177</v>
          </cell>
          <cell r="D182" t="str">
            <v>Tubo de PVC rígido Vinilfort, diâmetro de 200mm.</v>
          </cell>
          <cell r="E182" t="str">
            <v>m</v>
          </cell>
          <cell r="F182">
            <v>27.22</v>
          </cell>
          <cell r="G182">
            <v>263</v>
          </cell>
        </row>
        <row r="183">
          <cell r="B183" t="str">
            <v>DR10050065</v>
          </cell>
          <cell r="C183">
            <v>178</v>
          </cell>
          <cell r="D183" t="str">
            <v>Tubo de ferro fundido K-9, diâmetro de 300mm.</v>
          </cell>
          <cell r="E183" t="str">
            <v>m</v>
          </cell>
          <cell r="F183">
            <v>370.29</v>
          </cell>
          <cell r="G183">
            <v>200</v>
          </cell>
        </row>
        <row r="184">
          <cell r="B184" t="str">
            <v>DR20100050</v>
          </cell>
          <cell r="C184">
            <v>179</v>
          </cell>
          <cell r="D184" t="str">
            <v>Poço de visita de (1,20x1,20x1,40)m ø 0,40 a 0,70m.</v>
          </cell>
          <cell r="E184" t="str">
            <v xml:space="preserve"> un</v>
          </cell>
          <cell r="F184">
            <v>704.13</v>
          </cell>
          <cell r="G184">
            <v>22</v>
          </cell>
        </row>
        <row r="185">
          <cell r="B185" t="str">
            <v>DR20100053</v>
          </cell>
          <cell r="C185">
            <v>180</v>
          </cell>
          <cell r="D185" t="str">
            <v>Poço de visita de (1,30 x1,30 x1,40)m ø de 0,80 m.</v>
          </cell>
          <cell r="E185" t="str">
            <v xml:space="preserve"> un</v>
          </cell>
          <cell r="F185">
            <v>750.69</v>
          </cell>
          <cell r="G185">
            <v>2</v>
          </cell>
        </row>
        <row r="186">
          <cell r="B186" t="str">
            <v>DR20100059</v>
          </cell>
          <cell r="C186">
            <v>181</v>
          </cell>
          <cell r="D186" t="str">
            <v>Poço de visita de (1.50x1.50x1.60)m ø1,00 m.</v>
          </cell>
          <cell r="E186" t="str">
            <v xml:space="preserve"> un</v>
          </cell>
          <cell r="F186">
            <v>948.69</v>
          </cell>
          <cell r="G186">
            <v>11</v>
          </cell>
        </row>
        <row r="187">
          <cell r="B187" t="str">
            <v>DR20100068</v>
          </cell>
          <cell r="C187">
            <v>182</v>
          </cell>
          <cell r="D187" t="str">
            <v>Poço de vista de ( 2x 2x2,10)m ø1,50m.</v>
          </cell>
          <cell r="E187" t="str">
            <v xml:space="preserve"> un</v>
          </cell>
          <cell r="F187">
            <v>1525.88</v>
          </cell>
          <cell r="G187">
            <v>7</v>
          </cell>
        </row>
        <row r="188">
          <cell r="B188" t="str">
            <v>DR20150053</v>
          </cell>
          <cell r="C188">
            <v>183</v>
          </cell>
          <cell r="D188" t="str">
            <v>Poço de visita para esgoto sanitário de 1m .</v>
          </cell>
          <cell r="E188" t="str">
            <v xml:space="preserve"> un</v>
          </cell>
          <cell r="F188">
            <v>129.63</v>
          </cell>
          <cell r="G188">
            <v>2</v>
          </cell>
        </row>
        <row r="189">
          <cell r="B189" t="str">
            <v>DR20150056</v>
          </cell>
          <cell r="C189">
            <v>184</v>
          </cell>
          <cell r="D189" t="str">
            <v xml:space="preserve">Poço de visita para esgoto sanitário de 1,05m.                      </v>
          </cell>
          <cell r="E189" t="str">
            <v xml:space="preserve"> un</v>
          </cell>
          <cell r="F189">
            <v>303.89</v>
          </cell>
          <cell r="G189">
            <v>1</v>
          </cell>
        </row>
        <row r="190">
          <cell r="B190" t="str">
            <v>DR20150059</v>
          </cell>
          <cell r="C190">
            <v>185</v>
          </cell>
          <cell r="D190" t="str">
            <v xml:space="preserve">Poço de visita para esgoto sanitário de 1,20m.  </v>
          </cell>
          <cell r="E190" t="str">
            <v xml:space="preserve"> un</v>
          </cell>
          <cell r="F190">
            <v>337.88</v>
          </cell>
          <cell r="G190">
            <v>15</v>
          </cell>
        </row>
        <row r="191">
          <cell r="B191" t="str">
            <v>DR20150062</v>
          </cell>
          <cell r="C191">
            <v>186</v>
          </cell>
          <cell r="D191" t="str">
            <v xml:space="preserve">Poço de visita de esgoto sanitário de 1,40m.      </v>
          </cell>
          <cell r="E191" t="str">
            <v xml:space="preserve"> un</v>
          </cell>
          <cell r="F191">
            <v>387.67</v>
          </cell>
          <cell r="G191">
            <v>5</v>
          </cell>
        </row>
        <row r="192">
          <cell r="B192" t="str">
            <v>DR20150065</v>
          </cell>
          <cell r="C192">
            <v>187</v>
          </cell>
          <cell r="D192" t="str">
            <v xml:space="preserve">Poço de visita de esgoto sanitário de 1,50m.  </v>
          </cell>
          <cell r="E192" t="str">
            <v xml:space="preserve"> un</v>
          </cell>
          <cell r="F192">
            <v>412.76</v>
          </cell>
          <cell r="G192">
            <v>7</v>
          </cell>
        </row>
        <row r="193">
          <cell r="B193" t="str">
            <v>DR20150068</v>
          </cell>
          <cell r="C193">
            <v>188</v>
          </cell>
          <cell r="D193" t="str">
            <v xml:space="preserve">Poço de visita de esgoto sanitário de 1,60m.          </v>
          </cell>
          <cell r="E193" t="str">
            <v xml:space="preserve"> un</v>
          </cell>
          <cell r="F193">
            <v>416.03</v>
          </cell>
          <cell r="G193">
            <v>4</v>
          </cell>
        </row>
        <row r="194">
          <cell r="B194" t="str">
            <v>DR20150071</v>
          </cell>
          <cell r="C194">
            <v>189</v>
          </cell>
          <cell r="D194" t="str">
            <v xml:space="preserve">Poço de visita de esgoto sanitário de 1,70m.   </v>
          </cell>
          <cell r="E194" t="str">
            <v xml:space="preserve"> un</v>
          </cell>
          <cell r="F194">
            <v>450.56</v>
          </cell>
          <cell r="G194">
            <v>2</v>
          </cell>
        </row>
        <row r="195">
          <cell r="B195" t="str">
            <v>DR20150074</v>
          </cell>
          <cell r="C195">
            <v>190</v>
          </cell>
          <cell r="D195" t="str">
            <v xml:space="preserve">Poço de visita de esgoto sanitário de 2m.       </v>
          </cell>
          <cell r="E195" t="str">
            <v xml:space="preserve"> un</v>
          </cell>
          <cell r="F195">
            <v>479.14</v>
          </cell>
          <cell r="G195">
            <v>12</v>
          </cell>
        </row>
        <row r="196">
          <cell r="B196" t="str">
            <v>DR20150077</v>
          </cell>
          <cell r="C196">
            <v>191</v>
          </cell>
          <cell r="D196" t="str">
            <v xml:space="preserve">Poço de visita de esgoto sanitário de 2,30m.        </v>
          </cell>
          <cell r="E196" t="str">
            <v xml:space="preserve"> un</v>
          </cell>
          <cell r="F196">
            <v>518.35</v>
          </cell>
          <cell r="G196">
            <v>2</v>
          </cell>
        </row>
        <row r="197">
          <cell r="B197" t="str">
            <v>DR30150103</v>
          </cell>
          <cell r="C197">
            <v>192</v>
          </cell>
          <cell r="D197" t="str">
            <v>Caixa de ralo de blocos de concreto prensado.</v>
          </cell>
          <cell r="E197" t="str">
            <v xml:space="preserve"> un</v>
          </cell>
          <cell r="F197">
            <v>541.29999999999995</v>
          </cell>
          <cell r="G197">
            <v>135</v>
          </cell>
        </row>
        <row r="198">
          <cell r="B198" t="str">
            <v>DR05300100</v>
          </cell>
          <cell r="C198">
            <v>193</v>
          </cell>
          <cell r="D198" t="str">
            <v>Manilha cerâmica vidrada, com diâmetro 0,15m.</v>
          </cell>
          <cell r="E198" t="str">
            <v>m</v>
          </cell>
          <cell r="F198">
            <v>16.14</v>
          </cell>
          <cell r="G198">
            <v>1240</v>
          </cell>
        </row>
        <row r="199">
          <cell r="B199" t="str">
            <v>DR35050250</v>
          </cell>
          <cell r="C199">
            <v>194</v>
          </cell>
          <cell r="D199" t="str">
            <v>Tampão de ferro fundido completo pesado, de 0,60m.</v>
          </cell>
          <cell r="E199" t="str">
            <v xml:space="preserve"> un</v>
          </cell>
          <cell r="F199">
            <v>209.66</v>
          </cell>
          <cell r="G199">
            <v>140</v>
          </cell>
        </row>
        <row r="200">
          <cell r="B200" t="str">
            <v>DR35050300</v>
          </cell>
          <cell r="C200">
            <v>195</v>
          </cell>
          <cell r="D200" t="str">
            <v>Tampão de ferro fundido completo, de 3 seções.</v>
          </cell>
          <cell r="E200" t="str">
            <v xml:space="preserve"> un</v>
          </cell>
          <cell r="F200">
            <v>1659.65</v>
          </cell>
          <cell r="G200">
            <v>9</v>
          </cell>
        </row>
        <row r="201">
          <cell r="B201" t="str">
            <v>DR55050450</v>
          </cell>
          <cell r="C201">
            <v>196</v>
          </cell>
          <cell r="D201" t="str">
            <v>Embasamento de tubulação, feito com pó-de-pedra.</v>
          </cell>
          <cell r="E201" t="str">
            <v>m3</v>
          </cell>
          <cell r="F201">
            <v>47.35</v>
          </cell>
          <cell r="G201">
            <v>200</v>
          </cell>
        </row>
        <row r="202">
          <cell r="B202" t="str">
            <v>DR75050077</v>
          </cell>
          <cell r="C202">
            <v>197</v>
          </cell>
          <cell r="D202" t="str">
            <v>Levantamento limpeza reassentamento tubos ø1,50m.</v>
          </cell>
          <cell r="E202" t="str">
            <v>m</v>
          </cell>
          <cell r="F202">
            <v>137.80000000000001</v>
          </cell>
          <cell r="G202">
            <v>576</v>
          </cell>
        </row>
        <row r="203">
          <cell r="B203" t="str">
            <v>BP05050050</v>
          </cell>
          <cell r="C203">
            <v>198</v>
          </cell>
          <cell r="D203" t="str">
            <v>Base de brita corrida.</v>
          </cell>
          <cell r="E203" t="str">
            <v>m3</v>
          </cell>
          <cell r="F203">
            <v>35.47</v>
          </cell>
          <cell r="G203">
            <v>7200</v>
          </cell>
        </row>
        <row r="204">
          <cell r="B204" t="str">
            <v>BP05050400A</v>
          </cell>
          <cell r="C204">
            <v>199</v>
          </cell>
          <cell r="D204" t="str">
            <v>Imprimação de base de pavimentação.</v>
          </cell>
          <cell r="E204" t="str">
            <v>m2</v>
          </cell>
          <cell r="F204">
            <v>2.04</v>
          </cell>
          <cell r="G204">
            <v>23998</v>
          </cell>
        </row>
        <row r="205">
          <cell r="B205" t="str">
            <v>BP05050100</v>
          </cell>
          <cell r="C205">
            <v>200</v>
          </cell>
          <cell r="D205" t="str">
            <v>Camada de bloqueio (colchão) de areia.</v>
          </cell>
          <cell r="E205" t="str">
            <v>m3</v>
          </cell>
          <cell r="F205">
            <v>29.11</v>
          </cell>
          <cell r="G205">
            <v>7200</v>
          </cell>
        </row>
        <row r="206">
          <cell r="B206" t="str">
            <v>BP05050103</v>
          </cell>
          <cell r="C206">
            <v>201</v>
          </cell>
          <cell r="D206" t="str">
            <v>Camada de bloqueio (colchão) de pó-de-pedra.</v>
          </cell>
          <cell r="E206" t="str">
            <v>m3</v>
          </cell>
          <cell r="F206">
            <v>31.41</v>
          </cell>
          <cell r="G206">
            <v>6000</v>
          </cell>
        </row>
        <row r="207">
          <cell r="B207" t="str">
            <v>BP10050659</v>
          </cell>
          <cell r="C207">
            <v>202</v>
          </cell>
          <cell r="D207" t="str">
            <v>Revestimento de CBUQ, com  10cm de espessura.</v>
          </cell>
          <cell r="E207" t="str">
            <v>m2</v>
          </cell>
          <cell r="F207">
            <v>24.98</v>
          </cell>
          <cell r="G207">
            <v>23998</v>
          </cell>
        </row>
        <row r="208">
          <cell r="B208" t="str">
            <v>BP10200368</v>
          </cell>
          <cell r="C208">
            <v>203</v>
          </cell>
          <cell r="D208" t="str">
            <v>Revestimento intertravado com peças de concreto.</v>
          </cell>
          <cell r="E208" t="str">
            <v>m2</v>
          </cell>
          <cell r="F208">
            <v>54.88</v>
          </cell>
          <cell r="G208">
            <v>18820</v>
          </cell>
        </row>
        <row r="209">
          <cell r="B209" t="str">
            <v>BP10250050</v>
          </cell>
          <cell r="C209">
            <v>204</v>
          </cell>
          <cell r="D209" t="str">
            <v>Paralelepípedos.Fornecimento.</v>
          </cell>
          <cell r="E209" t="str">
            <v xml:space="preserve"> un</v>
          </cell>
          <cell r="F209">
            <v>0.45</v>
          </cell>
          <cell r="G209">
            <v>2877</v>
          </cell>
        </row>
        <row r="210">
          <cell r="B210" t="str">
            <v>BP05050450</v>
          </cell>
          <cell r="C210">
            <v>205</v>
          </cell>
          <cell r="D210" t="str">
            <v>Regularização de subleito.</v>
          </cell>
          <cell r="E210" t="str">
            <v>m2</v>
          </cell>
          <cell r="F210">
            <v>0.41</v>
          </cell>
          <cell r="G210">
            <v>23998</v>
          </cell>
        </row>
        <row r="211">
          <cell r="B211" t="str">
            <v>BP20100053</v>
          </cell>
          <cell r="C211">
            <v>206</v>
          </cell>
          <cell r="D211" t="str">
            <v>Cordões de concreto simples, secção de (10x25)cm.</v>
          </cell>
          <cell r="E211" t="str">
            <v>m</v>
          </cell>
          <cell r="F211">
            <v>15.98</v>
          </cell>
          <cell r="G211">
            <v>864</v>
          </cell>
        </row>
        <row r="212">
          <cell r="B212" t="str">
            <v>BP05050250</v>
          </cell>
          <cell r="C212">
            <v>207</v>
          </cell>
          <cell r="D212" t="str">
            <v>Construção de aterro.</v>
          </cell>
          <cell r="E212" t="str">
            <v>m3</v>
          </cell>
          <cell r="F212">
            <v>1.1299999999999999</v>
          </cell>
          <cell r="G212">
            <v>5000</v>
          </cell>
        </row>
        <row r="213">
          <cell r="B213" t="str">
            <v>BP10050400A</v>
          </cell>
          <cell r="C213">
            <v>208</v>
          </cell>
          <cell r="D213" t="str">
            <v>Pintura de ligação.</v>
          </cell>
          <cell r="E213" t="str">
            <v>m2</v>
          </cell>
          <cell r="F213">
            <v>1.23</v>
          </cell>
          <cell r="G213">
            <v>23998</v>
          </cell>
        </row>
        <row r="214">
          <cell r="B214" t="str">
            <v>BP10050500</v>
          </cell>
          <cell r="C214">
            <v>209</v>
          </cell>
          <cell r="D214" t="str">
            <v>Recomposição de revestimento em concreto asfáltico.</v>
          </cell>
          <cell r="E214" t="str">
            <v>m2</v>
          </cell>
          <cell r="F214">
            <v>2.13</v>
          </cell>
          <cell r="G214">
            <v>2000</v>
          </cell>
        </row>
        <row r="215">
          <cell r="B215" t="str">
            <v>BP10150050</v>
          </cell>
          <cell r="C215">
            <v>210</v>
          </cell>
          <cell r="D215" t="str">
            <v>Junta de retração, serrada com disco de diamantes.</v>
          </cell>
          <cell r="E215" t="str">
            <v>m</v>
          </cell>
          <cell r="F215">
            <v>7.5</v>
          </cell>
          <cell r="G215">
            <v>415</v>
          </cell>
        </row>
        <row r="216">
          <cell r="B216" t="str">
            <v>BP10250050</v>
          </cell>
          <cell r="C216">
            <v>211</v>
          </cell>
          <cell r="D216" t="str">
            <v xml:space="preserve">Paralelepípedos.Fornecimento. </v>
          </cell>
          <cell r="E216" t="str">
            <v xml:space="preserve"> un</v>
          </cell>
          <cell r="F216">
            <v>0.45</v>
          </cell>
          <cell r="G216">
            <v>2877</v>
          </cell>
        </row>
        <row r="217">
          <cell r="B217" t="str">
            <v>BP15050050</v>
          </cell>
          <cell r="C217">
            <v>212</v>
          </cell>
          <cell r="D217" t="str">
            <v>Fresagem espessura de até 5cm.</v>
          </cell>
          <cell r="E217" t="str">
            <v>m2</v>
          </cell>
          <cell r="F217">
            <v>1.34</v>
          </cell>
          <cell r="G217">
            <v>16799</v>
          </cell>
        </row>
        <row r="218">
          <cell r="B218" t="str">
            <v>BP20150056</v>
          </cell>
          <cell r="C218">
            <v>213</v>
          </cell>
          <cell r="D218" t="str">
            <v>Sarjeta e meio-fio conjugados, de concreto simples.</v>
          </cell>
          <cell r="E218" t="str">
            <v>m</v>
          </cell>
          <cell r="F218">
            <v>44.43</v>
          </cell>
          <cell r="G218">
            <v>4315</v>
          </cell>
        </row>
        <row r="219">
          <cell r="B219" t="str">
            <v>PJ05100150</v>
          </cell>
          <cell r="C219">
            <v>214</v>
          </cell>
          <cell r="D219" t="str">
            <v>Plantio de grama em placas.</v>
          </cell>
          <cell r="E219" t="str">
            <v>m2</v>
          </cell>
          <cell r="F219">
            <v>6.48</v>
          </cell>
          <cell r="G219">
            <v>2213</v>
          </cell>
        </row>
        <row r="220">
          <cell r="B220" t="str">
            <v>PJ10050200</v>
          </cell>
          <cell r="C220">
            <v>215</v>
          </cell>
          <cell r="D220" t="str">
            <v>Plantio de árvore de 2m de altura.</v>
          </cell>
          <cell r="E220" t="str">
            <v xml:space="preserve"> un</v>
          </cell>
          <cell r="F220">
            <v>14.95</v>
          </cell>
          <cell r="G220">
            <v>283</v>
          </cell>
        </row>
        <row r="221">
          <cell r="B221" t="str">
            <v>PJ10150050</v>
          </cell>
          <cell r="C221">
            <v>216</v>
          </cell>
          <cell r="D221" t="str">
            <v>Árvores tipo 1 - Pseudobombax Ellipticum.</v>
          </cell>
          <cell r="E221" t="str">
            <v xml:space="preserve"> un</v>
          </cell>
          <cell r="F221">
            <v>12.9</v>
          </cell>
          <cell r="G221">
            <v>283</v>
          </cell>
        </row>
        <row r="222">
          <cell r="B222" t="str">
            <v>PJ10250056</v>
          </cell>
          <cell r="C222">
            <v>217</v>
          </cell>
          <cell r="D222" t="str">
            <v>Palmeira tipo 3 - Roystonea Oleracea.</v>
          </cell>
          <cell r="E222" t="str">
            <v xml:space="preserve"> un</v>
          </cell>
          <cell r="F222">
            <v>250</v>
          </cell>
          <cell r="G222">
            <v>20</v>
          </cell>
        </row>
        <row r="223">
          <cell r="B223" t="str">
            <v>PJ20100050</v>
          </cell>
          <cell r="C223">
            <v>218</v>
          </cell>
          <cell r="D223" t="str">
            <v>Arrancamento e replantio de árvore adulta.</v>
          </cell>
          <cell r="E223" t="str">
            <v xml:space="preserve"> un</v>
          </cell>
          <cell r="F223">
            <v>46.5</v>
          </cell>
          <cell r="G223">
            <v>32</v>
          </cell>
        </row>
        <row r="224">
          <cell r="B224" t="str">
            <v>PJ20100306</v>
          </cell>
          <cell r="C224">
            <v>219</v>
          </cell>
          <cell r="D224" t="str">
            <v>Remoção de árvore de grande porte.</v>
          </cell>
          <cell r="E224" t="str">
            <v xml:space="preserve"> un</v>
          </cell>
          <cell r="F224">
            <v>886.31</v>
          </cell>
          <cell r="G224">
            <v>10</v>
          </cell>
        </row>
        <row r="225">
          <cell r="B225" t="str">
            <v>PJ40100356</v>
          </cell>
          <cell r="C225">
            <v>220</v>
          </cell>
          <cell r="D225" t="str">
            <v>Tratamento fitossanitário em árvores.</v>
          </cell>
          <cell r="E225" t="str">
            <v xml:space="preserve"> un</v>
          </cell>
          <cell r="F225">
            <v>663.93</v>
          </cell>
          <cell r="G225">
            <v>100</v>
          </cell>
        </row>
        <row r="226">
          <cell r="B226" t="str">
            <v>PJ15050053</v>
          </cell>
          <cell r="C226">
            <v>221</v>
          </cell>
          <cell r="D226" t="str">
            <v>Cerca protetora para jardim.</v>
          </cell>
          <cell r="E226" t="str">
            <v>m2</v>
          </cell>
          <cell r="F226">
            <v>57.16</v>
          </cell>
          <cell r="G226">
            <v>200</v>
          </cell>
        </row>
        <row r="227">
          <cell r="B227" t="str">
            <v>PJ25050100</v>
          </cell>
          <cell r="C227">
            <v>222</v>
          </cell>
          <cell r="D227" t="str">
            <v>Banco para jardim, duplo, pés em ferro fundido.</v>
          </cell>
          <cell r="E227" t="str">
            <v xml:space="preserve"> un</v>
          </cell>
          <cell r="F227">
            <v>904.96</v>
          </cell>
          <cell r="G227">
            <v>36</v>
          </cell>
        </row>
        <row r="228">
          <cell r="B228" t="str">
            <v>PJ25050153</v>
          </cell>
          <cell r="C228">
            <v>223</v>
          </cell>
          <cell r="D228" t="str">
            <v>Mesa de jogos com 4 bancos.</v>
          </cell>
          <cell r="E228" t="str">
            <v xml:space="preserve"> un</v>
          </cell>
          <cell r="F228">
            <v>547.5</v>
          </cell>
          <cell r="G228">
            <v>14</v>
          </cell>
        </row>
        <row r="229">
          <cell r="B229" t="str">
            <v>PJ25100253</v>
          </cell>
          <cell r="C229">
            <v>224</v>
          </cell>
          <cell r="D229" t="str">
            <v>Brinquedo modelo A-08 Dupla Escalada.</v>
          </cell>
          <cell r="E229" t="str">
            <v xml:space="preserve"> un</v>
          </cell>
          <cell r="F229">
            <v>1730.38</v>
          </cell>
          <cell r="G229">
            <v>5</v>
          </cell>
        </row>
        <row r="230">
          <cell r="B230" t="str">
            <v>PJ25100350</v>
          </cell>
          <cell r="C230">
            <v>225</v>
          </cell>
          <cell r="D230" t="str">
            <v>Casa do Tarzan, referência M-45, conforme o modelo.</v>
          </cell>
          <cell r="E230" t="str">
            <v xml:space="preserve"> un</v>
          </cell>
          <cell r="F230">
            <v>2911.25</v>
          </cell>
          <cell r="G230">
            <v>1</v>
          </cell>
        </row>
        <row r="231">
          <cell r="B231" t="str">
            <v>PJ25100600</v>
          </cell>
          <cell r="C231">
            <v>226</v>
          </cell>
          <cell r="D231" t="str">
            <v>Etapa 8, conforme o modelo Pactaplayground.</v>
          </cell>
          <cell r="E231" t="str">
            <v xml:space="preserve"> un</v>
          </cell>
          <cell r="F231">
            <v>263.37</v>
          </cell>
          <cell r="G231">
            <v>1</v>
          </cell>
        </row>
        <row r="232">
          <cell r="B232" t="str">
            <v>PJ25101000</v>
          </cell>
          <cell r="C232">
            <v>227</v>
          </cell>
          <cell r="D232" t="str">
            <v>Prancha para abdominal, em madeira de Lei.</v>
          </cell>
          <cell r="E232" t="str">
            <v xml:space="preserve"> un</v>
          </cell>
          <cell r="F232">
            <v>288.86</v>
          </cell>
          <cell r="G232">
            <v>2</v>
          </cell>
        </row>
        <row r="233">
          <cell r="B233" t="str">
            <v>PJ15050153</v>
          </cell>
          <cell r="C233">
            <v>228</v>
          </cell>
          <cell r="D233" t="str">
            <v>Protetor de árvore em ferro de 3/8".</v>
          </cell>
          <cell r="E233" t="str">
            <v xml:space="preserve"> un</v>
          </cell>
          <cell r="F233">
            <v>40.17</v>
          </cell>
          <cell r="G233">
            <v>283</v>
          </cell>
        </row>
        <row r="234">
          <cell r="B234" t="str">
            <v>PJ20050200</v>
          </cell>
          <cell r="C234">
            <v>229</v>
          </cell>
          <cell r="D234" t="str">
            <v>Aterro com terra preta simples, para gramados.</v>
          </cell>
          <cell r="E234" t="str">
            <v>m3</v>
          </cell>
          <cell r="F234">
            <v>57.72</v>
          </cell>
          <cell r="G234">
            <v>303</v>
          </cell>
        </row>
        <row r="235">
          <cell r="B235" t="str">
            <v>PJ20050453</v>
          </cell>
          <cell r="C235">
            <v>230</v>
          </cell>
          <cell r="D235" t="str">
            <v>Irrigação de árvore e/ou palmeira com Caminhão Pipa.</v>
          </cell>
          <cell r="E235" t="str">
            <v xml:space="preserve"> un</v>
          </cell>
          <cell r="F235">
            <v>0.25</v>
          </cell>
          <cell r="G235">
            <v>303</v>
          </cell>
        </row>
        <row r="236">
          <cell r="B236" t="str">
            <v>PJ20050870</v>
          </cell>
          <cell r="C236">
            <v>231</v>
          </cell>
          <cell r="D236" t="str">
            <v xml:space="preserve">Revolvimento de solo até 20cm de profundidade.   </v>
          </cell>
          <cell r="E236" t="str">
            <v>m2</v>
          </cell>
          <cell r="F236">
            <v>0.67</v>
          </cell>
          <cell r="G236">
            <v>1000</v>
          </cell>
        </row>
        <row r="237">
          <cell r="B237" t="str">
            <v>PJ25250106</v>
          </cell>
          <cell r="C237">
            <v>232</v>
          </cell>
          <cell r="D237" t="str">
            <v>Frade metálico, em ferro fundido, modelo ciclovia.</v>
          </cell>
          <cell r="E237" t="str">
            <v xml:space="preserve"> un</v>
          </cell>
          <cell r="F237">
            <v>94.45</v>
          </cell>
          <cell r="G237">
            <v>505</v>
          </cell>
        </row>
        <row r="238">
          <cell r="B238" t="str">
            <v>PJ40050159</v>
          </cell>
          <cell r="C238">
            <v>233</v>
          </cell>
          <cell r="D238" t="str">
            <v>Remoção de espécies vegetais.</v>
          </cell>
          <cell r="E238" t="str">
            <v xml:space="preserve"> un</v>
          </cell>
          <cell r="F238">
            <v>207.92</v>
          </cell>
          <cell r="G238">
            <v>35</v>
          </cell>
        </row>
        <row r="239">
          <cell r="B239" t="str">
            <v>IP05100300</v>
          </cell>
          <cell r="C239">
            <v>234</v>
          </cell>
          <cell r="D239" t="str">
            <v>Poste de aço, reto, cônico contínuo de 4,5m.</v>
          </cell>
          <cell r="E239" t="str">
            <v xml:space="preserve"> un</v>
          </cell>
          <cell r="F239">
            <v>199.5</v>
          </cell>
          <cell r="G239">
            <v>70</v>
          </cell>
        </row>
        <row r="240">
          <cell r="B240" t="str">
            <v>IP05100553</v>
          </cell>
          <cell r="C240">
            <v>235</v>
          </cell>
          <cell r="D240" t="str">
            <v>Poste de aço, reto, de 7m.</v>
          </cell>
          <cell r="E240" t="str">
            <v xml:space="preserve"> un</v>
          </cell>
          <cell r="F240">
            <v>4336.38</v>
          </cell>
          <cell r="G240">
            <v>10</v>
          </cell>
        </row>
        <row r="241">
          <cell r="B241" t="str">
            <v>IP05100556</v>
          </cell>
          <cell r="C241">
            <v>236</v>
          </cell>
          <cell r="D241" t="str">
            <v>Poste de aço, reto, de 7m.</v>
          </cell>
          <cell r="E241" t="str">
            <v xml:space="preserve"> un</v>
          </cell>
          <cell r="F241">
            <v>4127</v>
          </cell>
          <cell r="G241">
            <v>20</v>
          </cell>
        </row>
        <row r="242">
          <cell r="B242" t="str">
            <v>IP05100562</v>
          </cell>
          <cell r="C242">
            <v>237</v>
          </cell>
          <cell r="D242" t="str">
            <v>Poste de aço, reto, de 7m.</v>
          </cell>
          <cell r="E242" t="str">
            <v xml:space="preserve"> un</v>
          </cell>
          <cell r="F242">
            <v>3360</v>
          </cell>
          <cell r="G242">
            <v>40</v>
          </cell>
        </row>
        <row r="243">
          <cell r="B243" t="str">
            <v>IP10300506</v>
          </cell>
          <cell r="C243">
            <v>238</v>
          </cell>
          <cell r="D243" t="str">
            <v>Conector tipo cunha, em liga de cobre estanhado.</v>
          </cell>
          <cell r="E243" t="str">
            <v xml:space="preserve"> un</v>
          </cell>
          <cell r="F243">
            <v>6.55</v>
          </cell>
          <cell r="G243">
            <v>32</v>
          </cell>
        </row>
        <row r="244">
          <cell r="B244" t="str">
            <v>IP15250100</v>
          </cell>
          <cell r="C244">
            <v>239</v>
          </cell>
          <cell r="D244" t="str">
            <v xml:space="preserve">Cabo de cobre nu, seção de 16mm2.  Fornecimento.  </v>
          </cell>
          <cell r="E244" t="str">
            <v>kg</v>
          </cell>
          <cell r="F244">
            <v>11.42</v>
          </cell>
          <cell r="G244">
            <v>140</v>
          </cell>
        </row>
        <row r="245">
          <cell r="B245" t="str">
            <v>IP15250109</v>
          </cell>
          <cell r="C245">
            <v>240</v>
          </cell>
          <cell r="D245" t="str">
            <v xml:space="preserve">Cabo de cobre nu, seção de 25mm2.  Fornecimento. </v>
          </cell>
          <cell r="E245" t="str">
            <v>kg</v>
          </cell>
          <cell r="F245">
            <v>11.42</v>
          </cell>
          <cell r="G245">
            <v>141.69999999999999</v>
          </cell>
        </row>
        <row r="246">
          <cell r="B246" t="str">
            <v>IP15300053</v>
          </cell>
          <cell r="C246">
            <v>241</v>
          </cell>
          <cell r="D246" t="str">
            <v>Cabo de cobre flexível, 750V, seção de 2x1,5mm2.</v>
          </cell>
          <cell r="E246" t="str">
            <v>m</v>
          </cell>
          <cell r="F246">
            <v>0.88</v>
          </cell>
          <cell r="G246">
            <v>2158</v>
          </cell>
        </row>
        <row r="247">
          <cell r="B247" t="str">
            <v>IP15300062</v>
          </cell>
          <cell r="C247">
            <v>242</v>
          </cell>
          <cell r="D247" t="str">
            <v>Cabo de cobre flexível, 750V, seção de 3x1,5mm2.</v>
          </cell>
          <cell r="E247" t="str">
            <v xml:space="preserve"> un</v>
          </cell>
          <cell r="F247">
            <v>4.62</v>
          </cell>
          <cell r="G247">
            <v>2158</v>
          </cell>
        </row>
        <row r="248">
          <cell r="B248" t="str">
            <v>IP15350350</v>
          </cell>
          <cell r="C248">
            <v>243</v>
          </cell>
          <cell r="D248" t="str">
            <v>Cabo de cobre rígido, seção de 10mm2, 1Kv,  XLPE.</v>
          </cell>
          <cell r="E248" t="str">
            <v>m</v>
          </cell>
          <cell r="F248">
            <v>2.2599999999999998</v>
          </cell>
          <cell r="G248">
            <v>5100</v>
          </cell>
        </row>
        <row r="249">
          <cell r="B249" t="str">
            <v>IP15350456</v>
          </cell>
          <cell r="C249">
            <v>244</v>
          </cell>
          <cell r="D249" t="str">
            <v>Cabo de cobre rígido, seção de 25mm2, 1Kv, XLPE.</v>
          </cell>
          <cell r="E249" t="str">
            <v>m</v>
          </cell>
          <cell r="F249">
            <v>4.4400000000000004</v>
          </cell>
          <cell r="G249">
            <v>144</v>
          </cell>
        </row>
        <row r="250">
          <cell r="B250" t="str">
            <v>IP15350556</v>
          </cell>
          <cell r="C250">
            <v>245</v>
          </cell>
          <cell r="D250" t="str">
            <v>Cabo de cobre rígido, seção de 50mm2, 1Kv, XLPE.</v>
          </cell>
          <cell r="E250" t="str">
            <v>m</v>
          </cell>
          <cell r="F250">
            <v>23.38</v>
          </cell>
          <cell r="G250">
            <v>1870</v>
          </cell>
        </row>
        <row r="251">
          <cell r="B251" t="str">
            <v>IP15450106</v>
          </cell>
          <cell r="C251">
            <v>246</v>
          </cell>
          <cell r="D251" t="str">
            <v>Colocação de 3 condutores singelos em linha de dutos.</v>
          </cell>
          <cell r="E251" t="str">
            <v>m</v>
          </cell>
          <cell r="F251">
            <v>1.42</v>
          </cell>
          <cell r="G251">
            <v>940</v>
          </cell>
        </row>
        <row r="252">
          <cell r="B252" t="str">
            <v>IP15450109</v>
          </cell>
          <cell r="C252">
            <v>247</v>
          </cell>
          <cell r="D252" t="str">
            <v>Colocação de 4 condutores singelos em linha de dutos.</v>
          </cell>
          <cell r="E252" t="str">
            <v>m</v>
          </cell>
          <cell r="F252">
            <v>1.96</v>
          </cell>
          <cell r="G252">
            <v>6180</v>
          </cell>
        </row>
        <row r="253">
          <cell r="B253" t="str">
            <v>IP35150050</v>
          </cell>
          <cell r="C253">
            <v>248</v>
          </cell>
          <cell r="D253" t="str">
            <v>Comando em grupo CRJ-04 ou similar, 85A.</v>
          </cell>
          <cell r="E253" t="str">
            <v xml:space="preserve"> un</v>
          </cell>
          <cell r="F253">
            <v>1984.4</v>
          </cell>
          <cell r="G253">
            <v>2</v>
          </cell>
        </row>
        <row r="254">
          <cell r="B254" t="str">
            <v>IP35150400</v>
          </cell>
          <cell r="C254">
            <v>249</v>
          </cell>
          <cell r="D254" t="str">
            <v>Comando para IP, caixa trifásico, capacidade de 45A.</v>
          </cell>
          <cell r="E254" t="str">
            <v xml:space="preserve"> un</v>
          </cell>
          <cell r="F254">
            <v>1238</v>
          </cell>
          <cell r="G254">
            <v>6</v>
          </cell>
        </row>
        <row r="255">
          <cell r="B255" t="str">
            <v>IP40050100</v>
          </cell>
          <cell r="C255">
            <v>250</v>
          </cell>
          <cell r="D255" t="str">
            <v>Chave blindada, bipolar, 60A. Fornecimento.</v>
          </cell>
          <cell r="E255" t="str">
            <v xml:space="preserve"> un</v>
          </cell>
          <cell r="F255">
            <v>127</v>
          </cell>
          <cell r="G255">
            <v>10</v>
          </cell>
        </row>
        <row r="256">
          <cell r="B256" t="str">
            <v>IP50300850</v>
          </cell>
          <cell r="C256">
            <v>251</v>
          </cell>
          <cell r="D256" t="str">
            <v>Reator subterrâneo para lâmpada de VS de 400W.</v>
          </cell>
          <cell r="E256" t="str">
            <v xml:space="preserve"> un</v>
          </cell>
          <cell r="F256">
            <v>79.099999999999994</v>
          </cell>
          <cell r="G256">
            <v>198</v>
          </cell>
        </row>
        <row r="257">
          <cell r="B257" t="str">
            <v>IP10350400</v>
          </cell>
          <cell r="C257">
            <v>252</v>
          </cell>
          <cell r="D257" t="str">
            <v>Caixa de ligação tipo Condulets R-15/LB-22.</v>
          </cell>
          <cell r="E257" t="str">
            <v xml:space="preserve"> un</v>
          </cell>
          <cell r="F257">
            <v>7.62</v>
          </cell>
          <cell r="G257">
            <v>40</v>
          </cell>
        </row>
        <row r="258">
          <cell r="B258" t="str">
            <v>IP20050050</v>
          </cell>
          <cell r="C258">
            <v>253</v>
          </cell>
          <cell r="D258" t="str">
            <v xml:space="preserve">Aterramento de caixa Hand-Hole. </v>
          </cell>
          <cell r="E258" t="str">
            <v xml:space="preserve"> un</v>
          </cell>
          <cell r="F258">
            <v>10.34</v>
          </cell>
          <cell r="G258">
            <v>140</v>
          </cell>
        </row>
        <row r="259">
          <cell r="B259" t="str">
            <v>IP25100153</v>
          </cell>
          <cell r="C259">
            <v>254</v>
          </cell>
          <cell r="D259" t="str">
            <v>Caixa Hand-Hole, (0,60x0,60)m.</v>
          </cell>
          <cell r="E259" t="str">
            <v xml:space="preserve"> un</v>
          </cell>
          <cell r="F259">
            <v>80.78</v>
          </cell>
          <cell r="G259">
            <v>140</v>
          </cell>
        </row>
        <row r="260">
          <cell r="B260" t="str">
            <v>IP25100165</v>
          </cell>
          <cell r="C260">
            <v>255</v>
          </cell>
          <cell r="D260" t="str">
            <v>Caixa Hand-Hole, (0,60x0,90)m.</v>
          </cell>
          <cell r="E260" t="str">
            <v xml:space="preserve"> un</v>
          </cell>
          <cell r="F260">
            <v>111.4</v>
          </cell>
          <cell r="G260">
            <v>20</v>
          </cell>
        </row>
        <row r="261">
          <cell r="B261" t="str">
            <v>IP50100200</v>
          </cell>
          <cell r="C261">
            <v>256</v>
          </cell>
          <cell r="D261" t="str">
            <v>Luminária decorativa LDRJ-06 para lâmpada VS.</v>
          </cell>
          <cell r="E261" t="str">
            <v xml:space="preserve"> un</v>
          </cell>
          <cell r="F261">
            <v>362.07</v>
          </cell>
          <cell r="G261">
            <v>360</v>
          </cell>
        </row>
        <row r="262">
          <cell r="B262" t="str">
            <v>IP50100250</v>
          </cell>
          <cell r="C262">
            <v>257</v>
          </cell>
          <cell r="D262" t="str">
            <v>Luminária decorativa tipo LDRJ-16/2.</v>
          </cell>
          <cell r="E262" t="str">
            <v xml:space="preserve"> un</v>
          </cell>
          <cell r="F262">
            <v>249.69</v>
          </cell>
          <cell r="G262">
            <v>280</v>
          </cell>
        </row>
        <row r="263">
          <cell r="B263" t="str">
            <v>IP50200050</v>
          </cell>
          <cell r="C263">
            <v>258</v>
          </cell>
          <cell r="D263" t="str">
            <v>Base simples para luminária LDRJ-06.</v>
          </cell>
          <cell r="E263" t="str">
            <v xml:space="preserve"> un</v>
          </cell>
          <cell r="F263">
            <v>40</v>
          </cell>
          <cell r="G263">
            <v>280</v>
          </cell>
        </row>
        <row r="264">
          <cell r="B264" t="str">
            <v>IP50250406</v>
          </cell>
          <cell r="C264">
            <v>259</v>
          </cell>
          <cell r="D264" t="str">
            <v>Lâmpada de multivapor metálico (MVM) 70W/220V.</v>
          </cell>
          <cell r="E264" t="str">
            <v xml:space="preserve"> un</v>
          </cell>
          <cell r="F264">
            <v>73.77</v>
          </cell>
          <cell r="G264">
            <v>80</v>
          </cell>
        </row>
        <row r="265">
          <cell r="B265" t="str">
            <v>IP50250412</v>
          </cell>
          <cell r="C265">
            <v>260</v>
          </cell>
          <cell r="D265" t="str">
            <v>Lâmpada de multivapor metálico (MVM) 150W/220V.</v>
          </cell>
          <cell r="E265" t="str">
            <v xml:space="preserve"> un</v>
          </cell>
          <cell r="F265">
            <v>163.22999999999999</v>
          </cell>
          <cell r="G265">
            <v>20</v>
          </cell>
        </row>
        <row r="266">
          <cell r="B266" t="str">
            <v>IP05350100</v>
          </cell>
          <cell r="C266">
            <v>261</v>
          </cell>
          <cell r="D266" t="str">
            <v>Fundação simples de concreto pré-moldado,RIOLUZ.</v>
          </cell>
          <cell r="E266" t="str">
            <v xml:space="preserve"> un</v>
          </cell>
          <cell r="F266">
            <v>55.26</v>
          </cell>
          <cell r="G266">
            <v>70</v>
          </cell>
        </row>
        <row r="267">
          <cell r="B267" t="str">
            <v>IP05350150</v>
          </cell>
          <cell r="C267">
            <v>262</v>
          </cell>
          <cell r="D267" t="str">
            <v>Fundação simples de concreto pré-moldado,RIOLUZ.</v>
          </cell>
          <cell r="E267" t="str">
            <v xml:space="preserve"> un</v>
          </cell>
          <cell r="F267">
            <v>61.7</v>
          </cell>
          <cell r="G267">
            <v>70</v>
          </cell>
        </row>
        <row r="268">
          <cell r="B268" t="str">
            <v>IP05550150</v>
          </cell>
          <cell r="C268">
            <v>263</v>
          </cell>
          <cell r="D268" t="str">
            <v>Braço, padrão RIOLUZ, de 1,5m até 2,50m.</v>
          </cell>
          <cell r="E268" t="str">
            <v xml:space="preserve"> un</v>
          </cell>
          <cell r="F268">
            <v>47.7</v>
          </cell>
          <cell r="G268">
            <v>280</v>
          </cell>
        </row>
        <row r="269">
          <cell r="B269" t="str">
            <v>IP15200050</v>
          </cell>
          <cell r="C269">
            <v>264</v>
          </cell>
          <cell r="D269" t="str">
            <v>Mufla, 12/20Kv, referência terminal modular TM.</v>
          </cell>
          <cell r="E269" t="str">
            <v xml:space="preserve"> un</v>
          </cell>
          <cell r="F269">
            <v>173.71</v>
          </cell>
          <cell r="G269">
            <v>40</v>
          </cell>
        </row>
        <row r="270">
          <cell r="B270" t="str">
            <v>IP15500100</v>
          </cell>
          <cell r="C270">
            <v>265</v>
          </cell>
          <cell r="D270" t="str">
            <v>Anilha de nylon para identificação de condutor XLPE.</v>
          </cell>
          <cell r="E270" t="str">
            <v xml:space="preserve"> un</v>
          </cell>
          <cell r="F270">
            <v>0.02</v>
          </cell>
          <cell r="G270">
            <v>324</v>
          </cell>
        </row>
        <row r="271">
          <cell r="B271" t="str">
            <v>IP15500150</v>
          </cell>
          <cell r="C271">
            <v>266</v>
          </cell>
          <cell r="D271" t="str">
            <v>Anilha de nylon para identificação de condutor XLPE.</v>
          </cell>
          <cell r="E271" t="str">
            <v xml:space="preserve"> un</v>
          </cell>
          <cell r="F271">
            <v>0.03</v>
          </cell>
          <cell r="G271">
            <v>324</v>
          </cell>
        </row>
        <row r="272">
          <cell r="B272" t="str">
            <v>IP20050053</v>
          </cell>
          <cell r="C272">
            <v>267</v>
          </cell>
          <cell r="D272" t="str">
            <v>Aterramento de poste de aço.</v>
          </cell>
          <cell r="E272" t="str">
            <v xml:space="preserve"> un</v>
          </cell>
          <cell r="F272">
            <v>18.57</v>
          </cell>
          <cell r="G272">
            <v>140</v>
          </cell>
        </row>
        <row r="273">
          <cell r="B273" t="str">
            <v>IP20050056</v>
          </cell>
          <cell r="C273">
            <v>268</v>
          </cell>
          <cell r="D273" t="str">
            <v>Aterramento de tampão.</v>
          </cell>
          <cell r="E273" t="str">
            <v xml:space="preserve"> un</v>
          </cell>
          <cell r="F273">
            <v>28.47</v>
          </cell>
          <cell r="G273">
            <v>140</v>
          </cell>
        </row>
        <row r="274">
          <cell r="B274" t="str">
            <v>IP20050153</v>
          </cell>
          <cell r="C274">
            <v>269</v>
          </cell>
          <cell r="D274" t="str">
            <v>Conjunto de aterramento de transformador.</v>
          </cell>
          <cell r="E274" t="str">
            <v xml:space="preserve"> un</v>
          </cell>
          <cell r="F274">
            <v>176.69</v>
          </cell>
          <cell r="G274">
            <v>53</v>
          </cell>
        </row>
        <row r="275">
          <cell r="B275" t="str">
            <v>IP30200509</v>
          </cell>
          <cell r="C275">
            <v>270</v>
          </cell>
          <cell r="D275" t="str">
            <v>Luva para eletroduto de PVC rígido de 50mm.</v>
          </cell>
          <cell r="E275" t="str">
            <v xml:space="preserve"> un</v>
          </cell>
          <cell r="F275">
            <v>3.43</v>
          </cell>
          <cell r="G275">
            <v>40</v>
          </cell>
        </row>
        <row r="276">
          <cell r="B276" t="str">
            <v>IP50300700</v>
          </cell>
          <cell r="C276">
            <v>271</v>
          </cell>
          <cell r="D276" t="str">
            <v>Reator subterrâneo lâmpada vapor de sódio de 70W.</v>
          </cell>
          <cell r="E276" t="str">
            <v xml:space="preserve"> un</v>
          </cell>
          <cell r="F276">
            <v>40.54</v>
          </cell>
          <cell r="G276">
            <v>200</v>
          </cell>
        </row>
        <row r="277">
          <cell r="B277" t="str">
            <v>IP50300750</v>
          </cell>
          <cell r="C277">
            <v>272</v>
          </cell>
          <cell r="D277" t="str">
            <v>Reator subterrâneo lâmpada vapor de sódio de 150W.</v>
          </cell>
          <cell r="E277" t="str">
            <v xml:space="preserve"> un</v>
          </cell>
          <cell r="F277">
            <v>74.319999999999993</v>
          </cell>
          <cell r="G277">
            <v>26</v>
          </cell>
        </row>
        <row r="278">
          <cell r="B278" t="str">
            <v>IP60200200</v>
          </cell>
          <cell r="C278">
            <v>273</v>
          </cell>
          <cell r="D278" t="str">
            <v xml:space="preserve">Retirada de chaves fusíveis e ferragens, linha 13,2Kv.   </v>
          </cell>
          <cell r="E278" t="str">
            <v xml:space="preserve"> un</v>
          </cell>
          <cell r="F278">
            <v>9.76</v>
          </cell>
          <cell r="G278">
            <v>100</v>
          </cell>
        </row>
        <row r="279">
          <cell r="B279" t="str">
            <v>IP60200362</v>
          </cell>
          <cell r="C279">
            <v>274</v>
          </cell>
          <cell r="D279" t="str">
            <v>Retirada de luminária em poste com 13m a 15m.</v>
          </cell>
          <cell r="E279" t="str">
            <v xml:space="preserve"> un</v>
          </cell>
          <cell r="F279">
            <v>9.76</v>
          </cell>
          <cell r="G279">
            <v>118</v>
          </cell>
        </row>
        <row r="280">
          <cell r="B280" t="str">
            <v>IP60200512</v>
          </cell>
          <cell r="C280">
            <v>275</v>
          </cell>
          <cell r="D280" t="str">
            <v xml:space="preserve">Retirada de poste de concreto ou aço de 13m a 15m.   </v>
          </cell>
          <cell r="E280" t="str">
            <v xml:space="preserve"> un</v>
          </cell>
          <cell r="F280">
            <v>97.64</v>
          </cell>
          <cell r="G280">
            <v>108</v>
          </cell>
        </row>
        <row r="281">
          <cell r="B281" t="str">
            <v>IP60200650</v>
          </cell>
          <cell r="C281">
            <v>276</v>
          </cell>
          <cell r="D281" t="str">
            <v xml:space="preserve">Retirada de rede aérea de 13,2Kv (lance).   </v>
          </cell>
          <cell r="E281" t="str">
            <v xml:space="preserve"> un</v>
          </cell>
          <cell r="F281">
            <v>19.53</v>
          </cell>
          <cell r="G281">
            <v>94</v>
          </cell>
        </row>
        <row r="282">
          <cell r="B282" t="str">
            <v>IP60200800</v>
          </cell>
          <cell r="C282">
            <v>277</v>
          </cell>
          <cell r="D282" t="str">
            <v xml:space="preserve">Retirada de transformadores de 5Kva até 112,5Kva.   </v>
          </cell>
          <cell r="E282" t="str">
            <v xml:space="preserve"> un</v>
          </cell>
          <cell r="F282">
            <v>39.06</v>
          </cell>
          <cell r="G282">
            <v>2</v>
          </cell>
        </row>
        <row r="283">
          <cell r="B283" t="str">
            <v>IP99990150</v>
          </cell>
          <cell r="C283">
            <v>278</v>
          </cell>
          <cell r="D283" t="str">
            <v>Capa isolante de silicone para conector tipo cunha.</v>
          </cell>
          <cell r="E283" t="str">
            <v xml:space="preserve"> un</v>
          </cell>
          <cell r="F283">
            <v>3.68</v>
          </cell>
          <cell r="G283">
            <v>1475</v>
          </cell>
        </row>
        <row r="284">
          <cell r="B284" t="str">
            <v>ST05051200</v>
          </cell>
          <cell r="C284">
            <v>279</v>
          </cell>
          <cell r="D284" t="str">
            <v>Sinalização horizontal, aplicada por extursão.</v>
          </cell>
          <cell r="E284" t="str">
            <v>m2</v>
          </cell>
          <cell r="F284">
            <v>37.81</v>
          </cell>
          <cell r="G284">
            <v>1000</v>
          </cell>
        </row>
        <row r="285">
          <cell r="B285" t="str">
            <v>ST10150050</v>
          </cell>
          <cell r="C285">
            <v>280</v>
          </cell>
          <cell r="D285" t="str">
            <v>Bloco semafórico para pedestre.</v>
          </cell>
          <cell r="E285" t="str">
            <v xml:space="preserve"> un</v>
          </cell>
          <cell r="F285">
            <v>224.25</v>
          </cell>
          <cell r="G285">
            <v>60</v>
          </cell>
        </row>
        <row r="286">
          <cell r="B286" t="str">
            <v>ST10150150</v>
          </cell>
          <cell r="C286">
            <v>281</v>
          </cell>
          <cell r="D286" t="str">
            <v>Bloco semafórico principal.</v>
          </cell>
          <cell r="E286" t="str">
            <v xml:space="preserve"> un</v>
          </cell>
          <cell r="F286">
            <v>691.39</v>
          </cell>
          <cell r="G286">
            <v>48</v>
          </cell>
        </row>
        <row r="287">
          <cell r="B287" t="str">
            <v>ST10150200</v>
          </cell>
          <cell r="C287">
            <v>282</v>
          </cell>
          <cell r="D287" t="str">
            <v>Bloco semafórico repetidor.</v>
          </cell>
          <cell r="E287" t="str">
            <v xml:space="preserve"> un</v>
          </cell>
          <cell r="F287">
            <v>423</v>
          </cell>
          <cell r="G287">
            <v>65</v>
          </cell>
        </row>
        <row r="288">
          <cell r="B288" t="str">
            <v>ST10150300</v>
          </cell>
          <cell r="C288">
            <v>283</v>
          </cell>
          <cell r="D288" t="str">
            <v>Conjunto semafórico para pedestre.</v>
          </cell>
          <cell r="E288" t="str">
            <v xml:space="preserve"> un</v>
          </cell>
          <cell r="F288">
            <v>1779.7</v>
          </cell>
          <cell r="G288">
            <v>20</v>
          </cell>
        </row>
        <row r="289">
          <cell r="B289" t="str">
            <v>ST15250100</v>
          </cell>
          <cell r="C289">
            <v>284</v>
          </cell>
          <cell r="D289" t="str">
            <v>Placa de sinalização de alumínio com fundo pintado.</v>
          </cell>
          <cell r="E289" t="str">
            <v>m2</v>
          </cell>
          <cell r="F289">
            <v>239</v>
          </cell>
          <cell r="G289">
            <v>30</v>
          </cell>
        </row>
        <row r="290">
          <cell r="B290" t="str">
            <v>ST15250150</v>
          </cell>
          <cell r="C290">
            <v>285</v>
          </cell>
          <cell r="D290" t="str">
            <v>Placa de sinalização de alumínio em película refletiva.</v>
          </cell>
          <cell r="E290" t="str">
            <v>m2</v>
          </cell>
          <cell r="F290">
            <v>1013.69</v>
          </cell>
          <cell r="G290">
            <v>60</v>
          </cell>
        </row>
        <row r="291">
          <cell r="B291" t="str">
            <v>ST15250200</v>
          </cell>
          <cell r="C291">
            <v>286</v>
          </cell>
          <cell r="D291" t="str">
            <v>Placa de sinalização de alumínio em película refletiva.</v>
          </cell>
          <cell r="E291" t="str">
            <v>m2</v>
          </cell>
          <cell r="F291">
            <v>564.05999999999995</v>
          </cell>
          <cell r="G291">
            <v>400</v>
          </cell>
        </row>
        <row r="292">
          <cell r="B292" t="str">
            <v>ST10100050</v>
          </cell>
          <cell r="C292">
            <v>287</v>
          </cell>
          <cell r="D292" t="str">
            <v>Controlador de área, compatível com CET-RIO/CTA.</v>
          </cell>
          <cell r="E292" t="str">
            <v xml:space="preserve"> un</v>
          </cell>
          <cell r="F292">
            <v>53682.42</v>
          </cell>
          <cell r="G292">
            <v>1</v>
          </cell>
        </row>
        <row r="293">
          <cell r="B293" t="str">
            <v>ST10100450</v>
          </cell>
          <cell r="C293">
            <v>288</v>
          </cell>
          <cell r="D293" t="str">
            <v>Controlador eletrônico de tráfego local, 4 fases.</v>
          </cell>
          <cell r="E293" t="str">
            <v xml:space="preserve"> un</v>
          </cell>
          <cell r="F293">
            <v>8268.98</v>
          </cell>
          <cell r="G293">
            <v>2</v>
          </cell>
        </row>
        <row r="294">
          <cell r="B294" t="str">
            <v>ST10100500</v>
          </cell>
          <cell r="C294">
            <v>289</v>
          </cell>
          <cell r="D294" t="str">
            <v>Controlador eletrônico de tráfego local, 6 fases.</v>
          </cell>
          <cell r="E294" t="str">
            <v xml:space="preserve"> un</v>
          </cell>
          <cell r="F294">
            <v>9048.98</v>
          </cell>
          <cell r="G294">
            <v>1</v>
          </cell>
        </row>
        <row r="295">
          <cell r="B295" t="str">
            <v>ST10100550</v>
          </cell>
          <cell r="C295">
            <v>290</v>
          </cell>
          <cell r="D295" t="str">
            <v>Controlador eletrônico de tráfego local, 8 fases.</v>
          </cell>
          <cell r="E295" t="str">
            <v xml:space="preserve"> un</v>
          </cell>
          <cell r="F295">
            <v>9828.98</v>
          </cell>
          <cell r="G295">
            <v>1</v>
          </cell>
        </row>
        <row r="296">
          <cell r="B296" t="str">
            <v>ST10100600</v>
          </cell>
          <cell r="C296">
            <v>291</v>
          </cell>
          <cell r="D296" t="str">
            <v>Controlador eletrônico de tráfego local, 10 fases.</v>
          </cell>
          <cell r="E296" t="str">
            <v xml:space="preserve"> un</v>
          </cell>
          <cell r="F296">
            <v>15372.94</v>
          </cell>
          <cell r="G296">
            <v>1</v>
          </cell>
        </row>
        <row r="297">
          <cell r="B297" t="str">
            <v>ST10100650</v>
          </cell>
          <cell r="C297">
            <v>292</v>
          </cell>
          <cell r="D297" t="str">
            <v>Controlador eletrônico de tráfego local, 12 fases.</v>
          </cell>
          <cell r="E297" t="str">
            <v xml:space="preserve"> un</v>
          </cell>
          <cell r="F297">
            <v>16152.94</v>
          </cell>
          <cell r="G297">
            <v>2</v>
          </cell>
        </row>
        <row r="298">
          <cell r="B298" t="str">
            <v>ST10150300</v>
          </cell>
          <cell r="C298">
            <v>293</v>
          </cell>
          <cell r="D298" t="str">
            <v>Conjunto semafórico para pedestre.</v>
          </cell>
          <cell r="E298" t="str">
            <v xml:space="preserve"> un</v>
          </cell>
          <cell r="F298">
            <v>1779.7</v>
          </cell>
          <cell r="G298">
            <v>20</v>
          </cell>
        </row>
        <row r="299">
          <cell r="B299" t="str">
            <v>ST25100150</v>
          </cell>
          <cell r="C299">
            <v>294</v>
          </cell>
          <cell r="D299" t="str">
            <v>Fornecimento de cabo comunicação de CTP-APL-50.</v>
          </cell>
          <cell r="E299" t="str">
            <v>m</v>
          </cell>
          <cell r="F299">
            <v>2.64</v>
          </cell>
          <cell r="G299">
            <v>220</v>
          </cell>
        </row>
        <row r="300">
          <cell r="B300" t="str">
            <v>ST25100300</v>
          </cell>
          <cell r="C300">
            <v>295</v>
          </cell>
          <cell r="D300" t="str">
            <v>Fornecimento de cabo comunicação de cobre, 0,65mm2.</v>
          </cell>
          <cell r="E300" t="str">
            <v>m</v>
          </cell>
          <cell r="F300">
            <v>0.97</v>
          </cell>
          <cell r="G300">
            <v>1215</v>
          </cell>
        </row>
        <row r="301">
          <cell r="B301" t="str">
            <v>ST25100400</v>
          </cell>
          <cell r="C301">
            <v>296</v>
          </cell>
          <cell r="D301" t="str">
            <v xml:space="preserve">Fornecimento de fio telefônico FE-100, ø de 1mm2.      </v>
          </cell>
          <cell r="E301" t="str">
            <v>m</v>
          </cell>
          <cell r="F301">
            <v>0.57999999999999996</v>
          </cell>
          <cell r="G301">
            <v>4618</v>
          </cell>
        </row>
        <row r="302">
          <cell r="B302" t="str">
            <v>ST25150050</v>
          </cell>
          <cell r="C302">
            <v>297</v>
          </cell>
          <cell r="D302" t="str">
            <v>Cabo de fibra ótico, monomodo, geleado.</v>
          </cell>
          <cell r="E302" t="str">
            <v>m</v>
          </cell>
          <cell r="F302">
            <v>3.99</v>
          </cell>
          <cell r="G302">
            <v>972</v>
          </cell>
        </row>
        <row r="303">
          <cell r="B303" t="str">
            <v>ST05050150</v>
          </cell>
          <cell r="C303">
            <v>298</v>
          </cell>
          <cell r="D303" t="str">
            <v>Laminado elastoplástico em faixas, colorido.</v>
          </cell>
          <cell r="E303" t="str">
            <v>m2</v>
          </cell>
          <cell r="F303">
            <v>67.95</v>
          </cell>
          <cell r="G303">
            <v>254</v>
          </cell>
        </row>
        <row r="304">
          <cell r="B304" t="str">
            <v>ST05050250</v>
          </cell>
          <cell r="C304">
            <v>299</v>
          </cell>
          <cell r="D304" t="str">
            <v>Laminado elastoplástico em faixas, cor branca.</v>
          </cell>
          <cell r="E304" t="str">
            <v>m2</v>
          </cell>
          <cell r="F304">
            <v>60.65</v>
          </cell>
          <cell r="G304">
            <v>254</v>
          </cell>
        </row>
        <row r="305">
          <cell r="B305" t="str">
            <v>ST10050050A</v>
          </cell>
          <cell r="C305">
            <v>300</v>
          </cell>
          <cell r="D305" t="str">
            <v>Cabo de cobre estanhado, seção de 7x2,5mm2.</v>
          </cell>
          <cell r="E305" t="str">
            <v>m</v>
          </cell>
          <cell r="F305">
            <v>4.8499999999999996</v>
          </cell>
          <cell r="G305">
            <v>1000</v>
          </cell>
        </row>
        <row r="306">
          <cell r="B306" t="str">
            <v>ST10050100A</v>
          </cell>
          <cell r="C306">
            <v>301</v>
          </cell>
          <cell r="D306" t="str">
            <v>Cabo de cobre estanhado, seção de 4x6mm2.</v>
          </cell>
          <cell r="E306" t="str">
            <v>m</v>
          </cell>
          <cell r="F306">
            <v>5.64</v>
          </cell>
          <cell r="G306">
            <v>400</v>
          </cell>
        </row>
        <row r="307">
          <cell r="B307" t="str">
            <v>ST10050150A</v>
          </cell>
          <cell r="C307">
            <v>302</v>
          </cell>
          <cell r="D307" t="str">
            <v>Cabo de cobre estanhado, seção de 4x10mm2.</v>
          </cell>
          <cell r="E307" t="str">
            <v>m</v>
          </cell>
          <cell r="F307">
            <v>8.77</v>
          </cell>
          <cell r="G307">
            <v>240</v>
          </cell>
        </row>
        <row r="308">
          <cell r="B308" t="str">
            <v>ST10050250A</v>
          </cell>
          <cell r="C308">
            <v>303</v>
          </cell>
          <cell r="D308" t="str">
            <v>Caixa com tampa de ferro leve 300L-400mm,CET-RIO.</v>
          </cell>
          <cell r="E308" t="str">
            <v>un</v>
          </cell>
          <cell r="F308">
            <v>72.06</v>
          </cell>
          <cell r="G308">
            <v>48</v>
          </cell>
        </row>
        <row r="309">
          <cell r="B309" t="str">
            <v>ST10200150A</v>
          </cell>
          <cell r="C309">
            <v>304</v>
          </cell>
          <cell r="D309" t="str">
            <v xml:space="preserve">Base de concreto armado para controlador de tráfego.  </v>
          </cell>
          <cell r="E309" t="str">
            <v>un</v>
          </cell>
          <cell r="F309">
            <v>49.39</v>
          </cell>
          <cell r="G309">
            <v>4</v>
          </cell>
        </row>
        <row r="310">
          <cell r="B310" t="str">
            <v>ST10200250A</v>
          </cell>
          <cell r="C310">
            <v>305</v>
          </cell>
          <cell r="D310" t="str">
            <v xml:space="preserve">Instalação, programação de controlador de tráfego.    </v>
          </cell>
          <cell r="E310" t="str">
            <v>un</v>
          </cell>
          <cell r="F310">
            <v>159.88</v>
          </cell>
          <cell r="G310">
            <v>4</v>
          </cell>
        </row>
        <row r="311">
          <cell r="B311" t="str">
            <v>ST10200300</v>
          </cell>
          <cell r="C311">
            <v>306</v>
          </cell>
          <cell r="D311" t="str">
            <v>Serviços de instalação de laços indutivos.</v>
          </cell>
          <cell r="E311" t="str">
            <v>un</v>
          </cell>
          <cell r="F311">
            <v>680</v>
          </cell>
          <cell r="G311">
            <v>7</v>
          </cell>
        </row>
        <row r="312">
          <cell r="B312" t="str">
            <v>ST15100200</v>
          </cell>
          <cell r="C312">
            <v>307</v>
          </cell>
          <cell r="D312" t="str">
            <v>Poste tipo G9, simples, de 2" de diâmetro.</v>
          </cell>
          <cell r="E312" t="str">
            <v>un</v>
          </cell>
          <cell r="F312">
            <v>163.80000000000001</v>
          </cell>
          <cell r="G312">
            <v>70</v>
          </cell>
        </row>
        <row r="313">
          <cell r="B313" t="str">
            <v>ST15100250</v>
          </cell>
          <cell r="C313">
            <v>308</v>
          </cell>
          <cell r="D313" t="str">
            <v>Poste tipo S5, simples, de 4" de diâmetro.</v>
          </cell>
          <cell r="E313" t="str">
            <v>un</v>
          </cell>
          <cell r="F313">
            <v>496.65</v>
          </cell>
          <cell r="G313">
            <v>19</v>
          </cell>
        </row>
        <row r="314">
          <cell r="B314" t="str">
            <v>ST15100350</v>
          </cell>
          <cell r="C314">
            <v>309</v>
          </cell>
          <cell r="D314" t="str">
            <v>Poste tipo G2 ou S2, coluna de 4 1/2" de diâmetro.</v>
          </cell>
          <cell r="E314" t="str">
            <v>un</v>
          </cell>
          <cell r="F314">
            <v>1234.8</v>
          </cell>
          <cell r="G314">
            <v>14</v>
          </cell>
        </row>
        <row r="315">
          <cell r="B315" t="str">
            <v>ST15100400</v>
          </cell>
          <cell r="C315">
            <v>310</v>
          </cell>
          <cell r="D315" t="str">
            <v>Poste tipo G1 ou S1, coluna de 4 1/2" de diâmetro.</v>
          </cell>
          <cell r="E315" t="str">
            <v>un</v>
          </cell>
          <cell r="F315">
            <v>1342.95</v>
          </cell>
          <cell r="G315">
            <v>15</v>
          </cell>
        </row>
        <row r="316">
          <cell r="B316" t="str">
            <v>ST25050300A</v>
          </cell>
          <cell r="C316">
            <v>311</v>
          </cell>
          <cell r="D316" t="str">
            <v>Instalação subterrânea de cabos de comunicação.</v>
          </cell>
          <cell r="E316" t="str">
            <v>m</v>
          </cell>
          <cell r="F316">
            <v>2.12</v>
          </cell>
          <cell r="G316">
            <v>5700</v>
          </cell>
        </row>
        <row r="317">
          <cell r="B317" t="str">
            <v>ST45150050</v>
          </cell>
          <cell r="C317">
            <v>312</v>
          </cell>
          <cell r="D317" t="str">
            <v>Caixa com tampa de ferro,leve 600L-600mmCET-RIO.</v>
          </cell>
          <cell r="E317" t="str">
            <v>un</v>
          </cell>
          <cell r="F317">
            <v>265.45</v>
          </cell>
          <cell r="G317">
            <v>55</v>
          </cell>
        </row>
        <row r="318">
          <cell r="B318" t="str">
            <v>ST45200050</v>
          </cell>
          <cell r="C318">
            <v>313</v>
          </cell>
          <cell r="D318" t="str">
            <v>Cabo de cobre estanhado, comando,XLPE 9x1,5mm2.</v>
          </cell>
          <cell r="E318" t="str">
            <v>m</v>
          </cell>
          <cell r="F318">
            <v>4.34</v>
          </cell>
          <cell r="G318">
            <v>1800</v>
          </cell>
        </row>
        <row r="319">
          <cell r="B319" t="str">
            <v>ST45200200</v>
          </cell>
          <cell r="C319">
            <v>314</v>
          </cell>
          <cell r="D319" t="str">
            <v xml:space="preserve">Instalação e teste de blocos semafóricos.  </v>
          </cell>
          <cell r="E319" t="str">
            <v>un</v>
          </cell>
          <cell r="F319">
            <v>54.85</v>
          </cell>
          <cell r="G319">
            <v>58</v>
          </cell>
        </row>
        <row r="321">
          <cell r="B321" t="str">
            <v>ITENS INSERIDOS</v>
          </cell>
        </row>
        <row r="322">
          <cell r="B322" t="str">
            <v>BP20150053</v>
          </cell>
          <cell r="C322">
            <v>315</v>
          </cell>
          <cell r="D322" t="str">
            <v>Sarjeta e meio-fio conjugados, moldado no local, 0,45m.</v>
          </cell>
          <cell r="E322" t="str">
            <v>m</v>
          </cell>
          <cell r="F322">
            <v>37.200000000000003</v>
          </cell>
          <cell r="G322">
            <v>3640.55</v>
          </cell>
        </row>
        <row r="323">
          <cell r="B323" t="str">
            <v>BP10200356</v>
          </cell>
          <cell r="C323">
            <v>316</v>
          </cell>
          <cell r="D323" t="str">
            <v xml:space="preserve">Revestimento intertravado, cor natural, 8cm. </v>
          </cell>
          <cell r="E323" t="str">
            <v>m2</v>
          </cell>
          <cell r="F323">
            <v>38.08</v>
          </cell>
          <cell r="G323">
            <v>13265.71</v>
          </cell>
        </row>
        <row r="324">
          <cell r="B324" t="str">
            <v>BP10200359</v>
          </cell>
          <cell r="C324">
            <v>317</v>
          </cell>
          <cell r="D324" t="str">
            <v>Revestimento intertravado com cimento cinza, colorido; 8cm.</v>
          </cell>
          <cell r="E324" t="str">
            <v>m2</v>
          </cell>
          <cell r="F324">
            <v>43.85</v>
          </cell>
          <cell r="G324">
            <v>1167.57</v>
          </cell>
        </row>
        <row r="326">
          <cell r="B326" t="str">
            <v>ITENS NOVOS</v>
          </cell>
        </row>
        <row r="327">
          <cell r="B327" t="str">
            <v>AD05200050</v>
          </cell>
          <cell r="C327">
            <v>318</v>
          </cell>
          <cell r="D327" t="str">
            <v xml:space="preserve">Sondagem a percurssao ate 3" </v>
          </cell>
          <cell r="E327" t="str">
            <v>m</v>
          </cell>
          <cell r="F327">
            <v>49</v>
          </cell>
          <cell r="G327">
            <v>270</v>
          </cell>
        </row>
        <row r="328">
          <cell r="B328" t="str">
            <v>AD15050050</v>
          </cell>
          <cell r="C328">
            <v>319</v>
          </cell>
          <cell r="D328" t="str">
            <v>Deslocamento, entre furos, sondagem a percurssao.</v>
          </cell>
          <cell r="E328" t="str">
            <v>un</v>
          </cell>
          <cell r="F328">
            <v>152.19</v>
          </cell>
          <cell r="G328">
            <v>13</v>
          </cell>
        </row>
        <row r="329">
          <cell r="B329" t="str">
            <v>AD20150050</v>
          </cell>
          <cell r="C329">
            <v>320</v>
          </cell>
          <cell r="D329" t="str">
            <v>Container para escritorio.</v>
          </cell>
          <cell r="E329" t="str">
            <v>un.mes</v>
          </cell>
          <cell r="F329">
            <v>494.18</v>
          </cell>
          <cell r="G329">
            <v>6</v>
          </cell>
        </row>
        <row r="330">
          <cell r="B330" t="str">
            <v>AD20150150</v>
          </cell>
          <cell r="C330">
            <v>321</v>
          </cell>
          <cell r="D330" t="str">
            <v>Container para WC.</v>
          </cell>
          <cell r="E330" t="str">
            <v>un.mes</v>
          </cell>
          <cell r="F330">
            <v>511.48</v>
          </cell>
          <cell r="G330">
            <v>3</v>
          </cell>
        </row>
        <row r="331">
          <cell r="B331" t="str">
            <v>AD40050128</v>
          </cell>
          <cell r="C331">
            <v>322</v>
          </cell>
          <cell r="D331" t="str">
            <v>Engenheiro coordenador geral de projetos.</v>
          </cell>
          <cell r="E331" t="str">
            <v>h</v>
          </cell>
          <cell r="F331">
            <v>43.69</v>
          </cell>
          <cell r="G331">
            <v>378</v>
          </cell>
        </row>
        <row r="332">
          <cell r="B332" t="str">
            <v>AD40050152</v>
          </cell>
          <cell r="C332">
            <v>323</v>
          </cell>
          <cell r="D332" t="str">
            <v>Mestre de obra A (inclusive encargos sociais).</v>
          </cell>
          <cell r="E332" t="str">
            <v>h</v>
          </cell>
          <cell r="F332">
            <v>15.91</v>
          </cell>
          <cell r="G332">
            <v>3009</v>
          </cell>
        </row>
        <row r="333">
          <cell r="B333" t="str">
            <v>AL05250450</v>
          </cell>
          <cell r="C333">
            <v>324</v>
          </cell>
          <cell r="D333" t="str">
            <v>Alvenaria de blocos de concreto (20x20x40)cm.</v>
          </cell>
          <cell r="E333" t="str">
            <v>m2</v>
          </cell>
          <cell r="F333">
            <v>32.409999999999997</v>
          </cell>
          <cell r="G333">
            <v>732.34</v>
          </cell>
        </row>
        <row r="334">
          <cell r="B334" t="str">
            <v>BP10250303</v>
          </cell>
          <cell r="C334">
            <v>325</v>
          </cell>
          <cell r="D334" t="str">
            <v>Pavimentacao com paralelepipedos, colchao de pó.</v>
          </cell>
          <cell r="E334" t="str">
            <v>m2</v>
          </cell>
          <cell r="F334">
            <v>34.6</v>
          </cell>
          <cell r="G334">
            <v>577.88</v>
          </cell>
        </row>
        <row r="335">
          <cell r="B335" t="str">
            <v>BP20100100</v>
          </cell>
          <cell r="C335">
            <v>326</v>
          </cell>
          <cell r="D335" t="str">
            <v>Meio-fio de concreto 13,5MPa mold no local, 0,15x0,30m.</v>
          </cell>
          <cell r="E335" t="str">
            <v>m</v>
          </cell>
          <cell r="F335">
            <v>23.38</v>
          </cell>
          <cell r="G335">
            <v>277.51</v>
          </cell>
        </row>
        <row r="336">
          <cell r="B336" t="str">
            <v>DR30200053</v>
          </cell>
          <cell r="C336">
            <v>327</v>
          </cell>
          <cell r="D336" t="str">
            <v>Caixa de inspecao para esgoto sanitario 0,75m de prof.</v>
          </cell>
          <cell r="E336" t="str">
            <v>un</v>
          </cell>
          <cell r="F336">
            <v>247.46</v>
          </cell>
          <cell r="G336">
            <v>79</v>
          </cell>
        </row>
        <row r="337">
          <cell r="B337" t="str">
            <v>DR35050050</v>
          </cell>
          <cell r="C337">
            <v>328</v>
          </cell>
          <cell r="D337" t="str">
            <v>Tampao de ferro fundido artic., de 30cm,RIOLUZ/CET-RIO.</v>
          </cell>
          <cell r="E337" t="str">
            <v xml:space="preserve">un  </v>
          </cell>
          <cell r="F337">
            <v>50.48</v>
          </cell>
          <cell r="G337">
            <v>199</v>
          </cell>
        </row>
        <row r="338">
          <cell r="B338" t="str">
            <v>DR35050053</v>
          </cell>
          <cell r="C338">
            <v>329</v>
          </cell>
          <cell r="D338" t="str">
            <v>Tampao de ferro fundido leve ø0,60m padrao RIOLUZ.</v>
          </cell>
          <cell r="E338" t="str">
            <v xml:space="preserve">un  </v>
          </cell>
          <cell r="F338">
            <v>206.59</v>
          </cell>
          <cell r="G338">
            <v>14</v>
          </cell>
        </row>
        <row r="339">
          <cell r="B339" t="str">
            <v>DR55050050</v>
          </cell>
          <cell r="C339">
            <v>330</v>
          </cell>
          <cell r="D339" t="str">
            <v>Camada horizontal de brita.</v>
          </cell>
          <cell r="E339" t="str">
            <v>m3</v>
          </cell>
          <cell r="F339">
            <v>41.32</v>
          </cell>
          <cell r="G339">
            <v>38.5</v>
          </cell>
        </row>
        <row r="340">
          <cell r="B340" t="str">
            <v>ET05600050</v>
          </cell>
          <cell r="C340">
            <v>331</v>
          </cell>
          <cell r="D340" t="str">
            <v>Concreto armado de 15MPa.</v>
          </cell>
          <cell r="E340" t="str">
            <v>m3</v>
          </cell>
          <cell r="F340">
            <v>700.29</v>
          </cell>
          <cell r="G340">
            <v>148.97999999999999</v>
          </cell>
        </row>
        <row r="341">
          <cell r="B341" t="str">
            <v>ET15200103</v>
          </cell>
          <cell r="C341">
            <v>332</v>
          </cell>
          <cell r="D341" t="str">
            <v>Formas de placas de Madeirit,17mm de espessura plast.</v>
          </cell>
          <cell r="E341" t="str">
            <v>m2</v>
          </cell>
          <cell r="F341">
            <v>47.48</v>
          </cell>
          <cell r="G341">
            <v>1739.95</v>
          </cell>
        </row>
        <row r="342">
          <cell r="B342" t="str">
            <v>ET20050050</v>
          </cell>
          <cell r="C342">
            <v>333</v>
          </cell>
          <cell r="D342" t="str">
            <v>Escoramento de pontilhoes,pontes,viadutos concreto armado.</v>
          </cell>
          <cell r="E342" t="str">
            <v>m3</v>
          </cell>
          <cell r="F342">
            <v>40.97</v>
          </cell>
          <cell r="G342">
            <v>2258.8000000000002</v>
          </cell>
        </row>
        <row r="343">
          <cell r="B343" t="str">
            <v>ET20300100</v>
          </cell>
          <cell r="C343">
            <v>334</v>
          </cell>
          <cell r="D343" t="str">
            <v xml:space="preserve">Escoramento de formas de 1,50m e ate 5m. </v>
          </cell>
          <cell r="E343" t="str">
            <v>m2</v>
          </cell>
          <cell r="F343">
            <v>17.66</v>
          </cell>
          <cell r="G343">
            <v>943.11</v>
          </cell>
        </row>
        <row r="344">
          <cell r="B344" t="str">
            <v>ET40050121</v>
          </cell>
          <cell r="C344">
            <v>335</v>
          </cell>
          <cell r="D344" t="str">
            <v>Tela de aco Telcon com malha de (10x10)cm.</v>
          </cell>
          <cell r="E344" t="str">
            <v>m2</v>
          </cell>
          <cell r="F344">
            <v>24.52</v>
          </cell>
          <cell r="G344">
            <v>1582.14</v>
          </cell>
        </row>
        <row r="345">
          <cell r="B345" t="str">
            <v>ET60050053</v>
          </cell>
          <cell r="C345">
            <v>336</v>
          </cell>
          <cell r="D345" t="str">
            <v>Concreto usinado 11MPa.</v>
          </cell>
          <cell r="E345" t="str">
            <v>m3</v>
          </cell>
          <cell r="F345">
            <v>166.68</v>
          </cell>
          <cell r="G345">
            <v>678.35</v>
          </cell>
        </row>
        <row r="346">
          <cell r="B346" t="str">
            <v>ET60050068</v>
          </cell>
          <cell r="C346">
            <v>337</v>
          </cell>
          <cell r="D346" t="str">
            <v>Concreto usinado 22,5MPa.</v>
          </cell>
          <cell r="E346" t="str">
            <v>m3</v>
          </cell>
          <cell r="F346">
            <v>209.87</v>
          </cell>
          <cell r="G346">
            <v>79.11</v>
          </cell>
        </row>
        <row r="347">
          <cell r="B347" t="str">
            <v>IP25100025</v>
          </cell>
          <cell r="C347">
            <v>338</v>
          </cell>
          <cell r="D347" t="str">
            <v>Caixa Hand-Hole, (0,30x0,30)m.</v>
          </cell>
          <cell r="E347" t="str">
            <v>un</v>
          </cell>
          <cell r="F347">
            <v>26.29</v>
          </cell>
          <cell r="G347">
            <v>227</v>
          </cell>
        </row>
        <row r="348">
          <cell r="B348" t="str">
            <v>IP25200050</v>
          </cell>
          <cell r="C348">
            <v>339</v>
          </cell>
          <cell r="D348" t="str">
            <v>Tampao de ferro tipo leve padrao RIOLUZ.</v>
          </cell>
          <cell r="E348" t="str">
            <v>un</v>
          </cell>
          <cell r="F348">
            <v>188.93</v>
          </cell>
          <cell r="G348">
            <v>100</v>
          </cell>
        </row>
        <row r="349">
          <cell r="B349" t="str">
            <v>IP55150100</v>
          </cell>
          <cell r="C349">
            <v>340</v>
          </cell>
          <cell r="D349" t="str">
            <v>Chumbador para fixacao de poste de aco.</v>
          </cell>
          <cell r="E349" t="str">
            <v>un</v>
          </cell>
          <cell r="F349">
            <v>27.89</v>
          </cell>
          <cell r="G349">
            <v>1304</v>
          </cell>
        </row>
        <row r="350">
          <cell r="B350" t="str">
            <v>IT10400050</v>
          </cell>
          <cell r="C350">
            <v>341</v>
          </cell>
          <cell r="D350" t="str">
            <v>Ligacao domiciliar de agua.</v>
          </cell>
          <cell r="E350" t="str">
            <v>un</v>
          </cell>
          <cell r="F350">
            <v>96.69</v>
          </cell>
          <cell r="G350">
            <v>67</v>
          </cell>
        </row>
        <row r="351">
          <cell r="B351" t="str">
            <v>IT15600100</v>
          </cell>
          <cell r="C351">
            <v>342</v>
          </cell>
          <cell r="D351" t="str">
            <v>Ligacao de esgoto sanitario, em manilha de 100mm.</v>
          </cell>
          <cell r="E351" t="str">
            <v>un</v>
          </cell>
          <cell r="F351">
            <v>344.53</v>
          </cell>
          <cell r="G351">
            <v>79</v>
          </cell>
        </row>
        <row r="352">
          <cell r="B352" t="str">
            <v>MT05050100</v>
          </cell>
          <cell r="C352">
            <v>343</v>
          </cell>
          <cell r="D352" t="str">
            <v>Escavacao manual de vala, 1,50m e 3m de profundidade.</v>
          </cell>
          <cell r="E352" t="str">
            <v>m3</v>
          </cell>
          <cell r="F352">
            <v>19.93</v>
          </cell>
          <cell r="G352">
            <v>1092</v>
          </cell>
        </row>
        <row r="353">
          <cell r="B353" t="str">
            <v>MT05100100</v>
          </cell>
          <cell r="C353">
            <v>344</v>
          </cell>
          <cell r="D353" t="str">
            <v>Escavacao manual de vala a frio.</v>
          </cell>
          <cell r="E353" t="str">
            <v>m3</v>
          </cell>
          <cell r="F353">
            <v>22.26</v>
          </cell>
          <cell r="G353">
            <v>3071.18</v>
          </cell>
        </row>
        <row r="354">
          <cell r="B354" t="str">
            <v>MT05150050</v>
          </cell>
          <cell r="C354">
            <v>345</v>
          </cell>
          <cell r="D354" t="str">
            <v>Escavacao manual de vala em lodo, ate 1,50m.</v>
          </cell>
          <cell r="E354" t="str">
            <v>m3</v>
          </cell>
          <cell r="F354">
            <v>24.36</v>
          </cell>
          <cell r="G354">
            <v>1395.9</v>
          </cell>
        </row>
        <row r="355">
          <cell r="B355" t="str">
            <v>PJ25250050</v>
          </cell>
          <cell r="C355">
            <v>346</v>
          </cell>
          <cell r="D355" t="str">
            <v>Balizador modelo Copacabana, cilindrico, liso, pre-fabricado.</v>
          </cell>
          <cell r="E355" t="str">
            <v>un</v>
          </cell>
          <cell r="F355">
            <v>98.43</v>
          </cell>
          <cell r="G355">
            <v>419</v>
          </cell>
        </row>
        <row r="356">
          <cell r="B356" t="str">
            <v>RV10050215</v>
          </cell>
          <cell r="C356">
            <v>347</v>
          </cell>
          <cell r="D356" t="str">
            <v>Revestimento externo, de 1 vez.</v>
          </cell>
          <cell r="E356" t="str">
            <v>m2</v>
          </cell>
          <cell r="F356">
            <v>17.29</v>
          </cell>
          <cell r="G356">
            <v>501.79</v>
          </cell>
        </row>
        <row r="357">
          <cell r="B357" t="str">
            <v>SC35050100</v>
          </cell>
          <cell r="C357">
            <v>348</v>
          </cell>
          <cell r="D357" t="str">
            <v>Levantamento ou rebaixamento de tampao, calçada.</v>
          </cell>
          <cell r="E357" t="str">
            <v>un</v>
          </cell>
          <cell r="F357">
            <v>75.849999999999994</v>
          </cell>
          <cell r="G357">
            <v>121</v>
          </cell>
        </row>
        <row r="358">
          <cell r="B358" t="str">
            <v>SE20100253</v>
          </cell>
          <cell r="C358">
            <v>349</v>
          </cell>
          <cell r="D358" t="str">
            <v>Levantamento topografico planialtimetrico e cadastral.</v>
          </cell>
          <cell r="E358" t="str">
            <v>ha</v>
          </cell>
          <cell r="F358">
            <v>2252.4299999999998</v>
          </cell>
          <cell r="G358">
            <v>5.18</v>
          </cell>
        </row>
        <row r="359">
          <cell r="B359" t="str">
            <v>SE25900300</v>
          </cell>
          <cell r="C359">
            <v>350</v>
          </cell>
          <cell r="D359" t="str">
            <v>Servicos de elaboracao de projeto estrutural final de eng.</v>
          </cell>
          <cell r="E359" t="str">
            <v>m2</v>
          </cell>
          <cell r="F359">
            <v>37.130000000000003</v>
          </cell>
          <cell r="G359">
            <v>1149</v>
          </cell>
        </row>
        <row r="360">
          <cell r="B360" t="str">
            <v>ST45150100</v>
          </cell>
          <cell r="C360">
            <v>351</v>
          </cell>
          <cell r="D360" t="str">
            <v>Caixa com tampa de ferro leve 600L-900mm,CET-RIO.</v>
          </cell>
          <cell r="E360" t="str">
            <v xml:space="preserve">un  </v>
          </cell>
          <cell r="F360">
            <v>295.7</v>
          </cell>
          <cell r="G360">
            <v>41</v>
          </cell>
        </row>
        <row r="361">
          <cell r="B361" t="str">
            <v>TC05100050</v>
          </cell>
          <cell r="C361">
            <v>352</v>
          </cell>
          <cell r="D361" t="str">
            <v>Transporte horizontal material em carrinho de mao.</v>
          </cell>
          <cell r="E361" t="str">
            <v>t.dam</v>
          </cell>
          <cell r="F361">
            <v>1.19</v>
          </cell>
          <cell r="G361">
            <v>103434.34</v>
          </cell>
        </row>
        <row r="362">
          <cell r="B362" t="str">
            <v>TC10050350</v>
          </cell>
          <cell r="C362">
            <v>353</v>
          </cell>
          <cell r="D362" t="str">
            <v>Carga e descarga mecanica, com Pa-Carregadeira.</v>
          </cell>
          <cell r="E362" t="str">
            <v xml:space="preserve">t </v>
          </cell>
          <cell r="F362">
            <v>0.51</v>
          </cell>
          <cell r="G362">
            <v>43094.67</v>
          </cell>
        </row>
        <row r="363">
          <cell r="B363" t="str">
            <v>UNI</v>
          </cell>
          <cell r="C363" t="str">
            <v>N1</v>
          </cell>
          <cell r="D363" t="str">
            <v>Tampa light 80x80cm</v>
          </cell>
          <cell r="E363" t="str">
            <v>un</v>
          </cell>
          <cell r="F363">
            <v>259.04000000000002</v>
          </cell>
        </row>
        <row r="365">
          <cell r="B365" t="str">
            <v>ITENS FGV</v>
          </cell>
        </row>
        <row r="366">
          <cell r="B366" t="str">
            <v>BP10050653</v>
          </cell>
          <cell r="C366" t="str">
            <v>F1</v>
          </cell>
          <cell r="D366" t="str">
            <v>Revestimento de CBUQ, com 5cm de espessura.</v>
          </cell>
          <cell r="E366" t="str">
            <v>m2</v>
          </cell>
          <cell r="F366">
            <v>12.77</v>
          </cell>
        </row>
        <row r="367">
          <cell r="B367" t="str">
            <v>BP20200053</v>
          </cell>
          <cell r="C367" t="str">
            <v>F2</v>
          </cell>
          <cell r="D367" t="str">
            <v>Meio-fio de concreto pre-moldado altura de 0,45m.</v>
          </cell>
          <cell r="E367" t="str">
            <v>m</v>
          </cell>
          <cell r="F367">
            <v>21.71</v>
          </cell>
        </row>
        <row r="368">
          <cell r="B368" t="str">
            <v>CE05050050</v>
          </cell>
          <cell r="C368" t="str">
            <v>F3</v>
          </cell>
          <cell r="D368" t="str">
            <v>Prestacao de servicos de engenharia.</v>
          </cell>
          <cell r="E368" t="str">
            <v>hh</v>
          </cell>
          <cell r="F368">
            <v>39.4</v>
          </cell>
        </row>
        <row r="369">
          <cell r="B369" t="str">
            <v>DR30200050</v>
          </cell>
          <cell r="C369" t="str">
            <v>F4</v>
          </cell>
          <cell r="D369" t="str">
            <v>Caixa de inspecao de esgoto, 0,70m de profundidade.</v>
          </cell>
          <cell r="E369" t="str">
            <v>un</v>
          </cell>
          <cell r="F369">
            <v>245.86</v>
          </cell>
        </row>
        <row r="370">
          <cell r="B370" t="str">
            <v>EQ45050150</v>
          </cell>
          <cell r="C370" t="str">
            <v>F5</v>
          </cell>
          <cell r="D370" t="str">
            <v>Compressor de ar. Aluguel produtivo.</v>
          </cell>
          <cell r="E370" t="str">
            <v>h</v>
          </cell>
          <cell r="F370">
            <v>26.28</v>
          </cell>
        </row>
        <row r="371">
          <cell r="B371" t="str">
            <v>ET60050100</v>
          </cell>
          <cell r="C371" t="str">
            <v>F6</v>
          </cell>
          <cell r="D371" t="str">
            <v>Concreto usinado 40Mpa.</v>
          </cell>
          <cell r="E371" t="str">
            <v>m3</v>
          </cell>
          <cell r="F371">
            <v>274.33999999999997</v>
          </cell>
        </row>
        <row r="372">
          <cell r="B372" t="str">
            <v>IP05100400</v>
          </cell>
          <cell r="C372" t="str">
            <v>F7</v>
          </cell>
          <cell r="D372" t="str">
            <v>Poste Multi-Uso de aco, reto, cilindrico de 5,60m.</v>
          </cell>
          <cell r="E372" t="str">
            <v>par</v>
          </cell>
          <cell r="F372">
            <v>1366</v>
          </cell>
        </row>
        <row r="373">
          <cell r="B373" t="str">
            <v>IP05100850</v>
          </cell>
          <cell r="C373" t="str">
            <v>F8</v>
          </cell>
          <cell r="D373" t="str">
            <v>Poste Multi-Uso de aco, reto, cilindrico de 9,5m.</v>
          </cell>
          <cell r="E373" t="str">
            <v>un</v>
          </cell>
          <cell r="F373">
            <v>2656.14</v>
          </cell>
        </row>
        <row r="374">
          <cell r="B374" t="str">
            <v>IP05250150</v>
          </cell>
          <cell r="C374" t="str">
            <v>F9</v>
          </cell>
          <cell r="D374" t="str">
            <v>Poste de aco, reto, de 4,50m ate 6m. Assentamento.</v>
          </cell>
          <cell r="E374" t="str">
            <v>un</v>
          </cell>
          <cell r="F374">
            <v>53.59</v>
          </cell>
        </row>
        <row r="375">
          <cell r="B375" t="str">
            <v>IP05250200</v>
          </cell>
          <cell r="C375" t="str">
            <v>F10</v>
          </cell>
          <cell r="D375" t="str">
            <v>Poste de aco, reto, de 7m ate 12m. Assentamento.</v>
          </cell>
          <cell r="E375" t="str">
            <v>un</v>
          </cell>
          <cell r="F375">
            <v>108.83</v>
          </cell>
        </row>
        <row r="376">
          <cell r="B376" t="str">
            <v>IP05500050</v>
          </cell>
          <cell r="C376" t="str">
            <v>F11</v>
          </cell>
          <cell r="D376" t="str">
            <v>Braco para luminaria de 0,39m.</v>
          </cell>
          <cell r="E376" t="str">
            <v>par</v>
          </cell>
          <cell r="F376">
            <v>63</v>
          </cell>
        </row>
        <row r="377">
          <cell r="B377" t="str">
            <v>IP05500250</v>
          </cell>
          <cell r="C377" t="str">
            <v>F12</v>
          </cell>
          <cell r="D377" t="str">
            <v>Braco para luminaria de 1,35m.</v>
          </cell>
          <cell r="E377" t="str">
            <v>par</v>
          </cell>
          <cell r="F377">
            <v>115</v>
          </cell>
        </row>
        <row r="378">
          <cell r="B378" t="str">
            <v>IP05550050</v>
          </cell>
          <cell r="C378" t="str">
            <v>F13</v>
          </cell>
          <cell r="D378" t="str">
            <v>Braco, padrao RIOLUZ.  Colocacao.</v>
          </cell>
          <cell r="E378" t="str">
            <v>un</v>
          </cell>
          <cell r="F378">
            <v>9.76</v>
          </cell>
        </row>
        <row r="379">
          <cell r="B379" t="str">
            <v>IP05600050</v>
          </cell>
          <cell r="C379" t="str">
            <v>F14</v>
          </cell>
          <cell r="D379" t="str">
            <v>Pintura de braco com 2 demaos de tinta Aluminac.</v>
          </cell>
          <cell r="E379" t="str">
            <v>un</v>
          </cell>
          <cell r="F379">
            <v>12.29</v>
          </cell>
        </row>
        <row r="380">
          <cell r="B380" t="str">
            <v>IP05600103</v>
          </cell>
          <cell r="C380" t="str">
            <v>F15</v>
          </cell>
          <cell r="D380" t="str">
            <v>Pintura de poste de aco, reto, de 4,5m ate 6m.</v>
          </cell>
          <cell r="E380" t="str">
            <v>un</v>
          </cell>
          <cell r="F380">
            <v>14.73</v>
          </cell>
        </row>
        <row r="381">
          <cell r="B381" t="str">
            <v>IP05600109</v>
          </cell>
          <cell r="C381" t="str">
            <v>F16</v>
          </cell>
          <cell r="D381" t="str">
            <v>Pintura de poste de aco reto, de 10m ate 15m.</v>
          </cell>
          <cell r="E381" t="str">
            <v>un</v>
          </cell>
          <cell r="F381">
            <v>54.04</v>
          </cell>
        </row>
        <row r="382">
          <cell r="B382" t="str">
            <v>IP45050250</v>
          </cell>
          <cell r="C382" t="str">
            <v>F17</v>
          </cell>
          <cell r="D382" t="str">
            <v>Rele fotoeletrico, tipo NA, tensao de 127V, 1200VA.</v>
          </cell>
          <cell r="E382" t="str">
            <v>un</v>
          </cell>
          <cell r="F382">
            <v>11.85</v>
          </cell>
        </row>
        <row r="383">
          <cell r="B383" t="str">
            <v>IP50050059</v>
          </cell>
          <cell r="C383" t="str">
            <v>F18</v>
          </cell>
          <cell r="D383" t="str">
            <v>Luminaria LRJ-25 para lampada de 70W ovoide.</v>
          </cell>
          <cell r="E383" t="str">
            <v>un</v>
          </cell>
          <cell r="F383">
            <v>305.18</v>
          </cell>
        </row>
        <row r="384">
          <cell r="B384" t="str">
            <v>IP50050250</v>
          </cell>
          <cell r="C384" t="str">
            <v>F19</v>
          </cell>
          <cell r="D384" t="str">
            <v>Luminaria LRJ-24 para lampada de 250W tubular.</v>
          </cell>
          <cell r="E384" t="str">
            <v>un</v>
          </cell>
          <cell r="F384">
            <v>361.15</v>
          </cell>
        </row>
        <row r="385">
          <cell r="B385" t="str">
            <v>IP50200106</v>
          </cell>
          <cell r="C385" t="str">
            <v>F20</v>
          </cell>
          <cell r="D385" t="str">
            <v>Nucleo simples para luminarias LRJ-09/16/25.</v>
          </cell>
          <cell r="E385" t="str">
            <v>un</v>
          </cell>
          <cell r="F385">
            <v>40</v>
          </cell>
        </row>
        <row r="386">
          <cell r="B386" t="str">
            <v>IP50200150</v>
          </cell>
          <cell r="C386" t="str">
            <v>F21</v>
          </cell>
          <cell r="D386" t="str">
            <v>Nucleo duplo para luminarias LRJ-01/17/23/24/30/31.</v>
          </cell>
          <cell r="E386" t="str">
            <v>un</v>
          </cell>
          <cell r="F386">
            <v>67</v>
          </cell>
        </row>
        <row r="387">
          <cell r="B387" t="str">
            <v>IP50250421</v>
          </cell>
          <cell r="C387" t="str">
            <v>F22</v>
          </cell>
          <cell r="D387" t="str">
            <v>Lampada de multivapor metalica (MVM) de 250W.</v>
          </cell>
          <cell r="E387" t="str">
            <v>un</v>
          </cell>
          <cell r="F387">
            <v>83.9</v>
          </cell>
        </row>
        <row r="388">
          <cell r="B388" t="str">
            <v>IP50400103</v>
          </cell>
          <cell r="C388" t="str">
            <v>F23</v>
          </cell>
          <cell r="D388" t="str">
            <v>Luminaria fechada com lampada de descarga.</v>
          </cell>
          <cell r="E388" t="str">
            <v>un</v>
          </cell>
          <cell r="F388">
            <v>9.76</v>
          </cell>
        </row>
        <row r="389">
          <cell r="B389" t="str">
            <v>IT25100121</v>
          </cell>
          <cell r="C389" t="str">
            <v>F24</v>
          </cell>
          <cell r="D389" t="str">
            <v>Kanalex diametro de 125mm (5" ).</v>
          </cell>
          <cell r="E389" t="str">
            <v>m</v>
          </cell>
          <cell r="F389">
            <v>10.89</v>
          </cell>
        </row>
        <row r="390">
          <cell r="B390" t="str">
            <v>RV1595005</v>
          </cell>
          <cell r="C390" t="str">
            <v>F25</v>
          </cell>
          <cell r="D390" t="str">
            <v>Piso de alerta em placas marmorizadas, cor vermelha.</v>
          </cell>
          <cell r="E390" t="str">
            <v>m2</v>
          </cell>
          <cell r="F390">
            <v>55.17</v>
          </cell>
        </row>
        <row r="391">
          <cell r="B391" t="str">
            <v>SC05100350</v>
          </cell>
          <cell r="C391" t="str">
            <v>F26</v>
          </cell>
          <cell r="D391" t="str">
            <v>Demolicao com equipamento concreto asfaltico 5cm.</v>
          </cell>
          <cell r="E391" t="str">
            <v>m2</v>
          </cell>
          <cell r="F391">
            <v>5.0999999999999996</v>
          </cell>
        </row>
        <row r="392">
          <cell r="B392" t="str">
            <v>SC05100400</v>
          </cell>
          <cell r="C392" t="str">
            <v>F27</v>
          </cell>
          <cell r="D392" t="str">
            <v>Demolicao com equipamento concreto asfaltico 10cm.</v>
          </cell>
          <cell r="E392" t="str">
            <v>m2</v>
          </cell>
          <cell r="F392">
            <v>7.64</v>
          </cell>
        </row>
        <row r="393">
          <cell r="B393" t="str">
            <v>SC05100450</v>
          </cell>
          <cell r="C393" t="str">
            <v>F28</v>
          </cell>
          <cell r="D393" t="str">
            <v>Demolicao equipamento concreto asfaltico 5cm l=1,20m.</v>
          </cell>
          <cell r="E393" t="str">
            <v>m2</v>
          </cell>
          <cell r="F393">
            <v>5.99</v>
          </cell>
        </row>
        <row r="394">
          <cell r="B394" t="str">
            <v>SC10100100</v>
          </cell>
          <cell r="C394" t="str">
            <v>F29</v>
          </cell>
          <cell r="D394" t="str">
            <v>Operador de trafego, nivel junior.</v>
          </cell>
          <cell r="E394" t="str">
            <v>h</v>
          </cell>
          <cell r="F394">
            <v>10.1</v>
          </cell>
        </row>
        <row r="395">
          <cell r="B395" t="str">
            <v>ST05051050</v>
          </cell>
          <cell r="C395" t="str">
            <v>F30</v>
          </cell>
          <cell r="D395" t="str">
            <v>Sinalizacao horizontal aplicada por aspersao.</v>
          </cell>
          <cell r="E395" t="str">
            <v>m2</v>
          </cell>
          <cell r="F395">
            <v>20.149999999999999</v>
          </cell>
        </row>
        <row r="396">
          <cell r="B396" t="str">
            <v>ST10150350</v>
          </cell>
          <cell r="C396" t="str">
            <v>F31</v>
          </cell>
          <cell r="D396" t="str">
            <v>Conjunto semaforico principal.</v>
          </cell>
          <cell r="E396" t="str">
            <v>un</v>
          </cell>
          <cell r="F396">
            <v>4662</v>
          </cell>
        </row>
        <row r="397">
          <cell r="B397" t="str">
            <v>ST10150400</v>
          </cell>
          <cell r="C397" t="str">
            <v>F32</v>
          </cell>
          <cell r="D397" t="str">
            <v>Conjunto semaforico repetidor.</v>
          </cell>
          <cell r="E397" t="str">
            <v>un</v>
          </cell>
          <cell r="F397">
            <v>2243.85</v>
          </cell>
        </row>
        <row r="398">
          <cell r="B398" t="str">
            <v>ST20100050</v>
          </cell>
          <cell r="C398" t="str">
            <v>F33</v>
          </cell>
          <cell r="D398" t="str">
            <v>Aluguel mensal de radio transmissor-receptor.</v>
          </cell>
          <cell r="E398" t="str">
            <v>mes</v>
          </cell>
          <cell r="F398">
            <v>70</v>
          </cell>
        </row>
        <row r="399">
          <cell r="B399" t="str">
            <v>ST15050100</v>
          </cell>
          <cell r="C399" t="str">
            <v>F34</v>
          </cell>
          <cell r="D399" t="str">
            <v>Portico, coluna tubular, em aco galvanizado.</v>
          </cell>
          <cell r="E399" t="str">
            <v>un</v>
          </cell>
          <cell r="F399">
            <v>35622.78</v>
          </cell>
        </row>
        <row r="400">
          <cell r="B400" t="str">
            <v>TC10050050</v>
          </cell>
          <cell r="C400" t="str">
            <v>F35</v>
          </cell>
          <cell r="D400" t="str">
            <v>Carga e descarga manual de material.</v>
          </cell>
          <cell r="E400" t="str">
            <v>t</v>
          </cell>
          <cell r="F400">
            <v>20.36</v>
          </cell>
        </row>
        <row r="401">
          <cell r="B401" t="str">
            <v>DR10050053</v>
          </cell>
          <cell r="C401" t="str">
            <v>F36</v>
          </cell>
          <cell r="D401" t="str">
            <v>Tubo de ferro fundido, ductil, classe K-9,ø 100mm.</v>
          </cell>
          <cell r="E401" t="str">
            <v>m</v>
          </cell>
          <cell r="F401">
            <v>139.33000000000001</v>
          </cell>
        </row>
        <row r="402">
          <cell r="B402" t="str">
            <v>ST05051800</v>
          </cell>
          <cell r="C402" t="str">
            <v>F37</v>
          </cell>
          <cell r="D402" t="str">
            <v>Tachao bidirecional, conforme especificacao CET-RIO.  Fornecimento.</v>
          </cell>
          <cell r="E402" t="str">
            <v>un</v>
          </cell>
          <cell r="F402">
            <v>21.9</v>
          </cell>
        </row>
        <row r="403">
          <cell r="B403" t="str">
            <v>IP50050253</v>
          </cell>
          <cell r="C403" t="str">
            <v>F38</v>
          </cell>
          <cell r="D403" t="str">
            <v>Luminaria LRJ-33 para lampada vapor de sodio ou multivapor metalico de 250W, IP-66, vidro curvo, corpo em aluminio injetado, para encaixe em tubo com diametro de 60,3mm, com equipamento auxiliar integrado (EM-RIOLUZ no 30), refletor em chapa de aluminio 9</v>
          </cell>
          <cell r="E403" t="str">
            <v>un</v>
          </cell>
          <cell r="F403">
            <v>515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NT"/>
      <sheetName val="RESUMO"/>
      <sheetName val="ACA - 01"/>
      <sheetName val="ACA - 02"/>
      <sheetName val="ACA - 03"/>
      <sheetName val="ACA - 04"/>
      <sheetName val="ACA - 04b"/>
      <sheetName val="ACA - 05"/>
      <sheetName val="ACA - 06"/>
      <sheetName val="ACA - 07"/>
      <sheetName val="ACA - 08"/>
      <sheetName val="ACA - 08b"/>
      <sheetName val="ACA - 09"/>
    </sheetNames>
    <sheetDataSet>
      <sheetData sheetId="0">
        <row r="5">
          <cell r="B5" t="str">
            <v>CÓDIGO</v>
          </cell>
          <cell r="C5" t="str">
            <v>ITEM</v>
          </cell>
          <cell r="D5" t="str">
            <v>DESCRIÇÃO DO INSUMO</v>
          </cell>
          <cell r="E5" t="str">
            <v>UNID.</v>
          </cell>
          <cell r="F5" t="str">
            <v>PÇO. UNIT.</v>
          </cell>
          <cell r="G5" t="str">
            <v>QTDE. CONTRATO</v>
          </cell>
        </row>
        <row r="6">
          <cell r="B6" t="str">
            <v>AD05050100</v>
          </cell>
          <cell r="C6">
            <v>1</v>
          </cell>
          <cell r="D6" t="str">
            <v>Ensaio de andensamento edométrico em solo.</v>
          </cell>
          <cell r="E6" t="str">
            <v>un</v>
          </cell>
          <cell r="F6">
            <v>509.17</v>
          </cell>
          <cell r="G6">
            <v>44</v>
          </cell>
        </row>
        <row r="7">
          <cell r="B7" t="str">
            <v>AD05050200</v>
          </cell>
          <cell r="C7">
            <v>2</v>
          </cell>
          <cell r="D7" t="str">
            <v>Ensaio de laboratorio da Densidade Real.</v>
          </cell>
          <cell r="E7" t="str">
            <v>un</v>
          </cell>
          <cell r="F7">
            <v>56.78</v>
          </cell>
          <cell r="G7">
            <v>29</v>
          </cell>
        </row>
        <row r="8">
          <cell r="B8" t="str">
            <v>AD05050250</v>
          </cell>
          <cell r="C8">
            <v>3</v>
          </cell>
          <cell r="D8" t="str">
            <v>Ensaio em laboratorio do Limite de Liquidez.</v>
          </cell>
          <cell r="E8" t="str">
            <v>un</v>
          </cell>
          <cell r="F8">
            <v>41.29</v>
          </cell>
          <cell r="G8">
            <v>14</v>
          </cell>
        </row>
        <row r="9">
          <cell r="B9" t="str">
            <v>AD05050300</v>
          </cell>
          <cell r="C9">
            <v>4</v>
          </cell>
          <cell r="D9" t="str">
            <v xml:space="preserve">Ensaio em laboratório do limite de plasticidade. </v>
          </cell>
          <cell r="E9" t="str">
            <v>un</v>
          </cell>
          <cell r="F9">
            <v>41.29</v>
          </cell>
          <cell r="G9">
            <v>14</v>
          </cell>
        </row>
        <row r="10">
          <cell r="B10" t="str">
            <v>AD05050350</v>
          </cell>
          <cell r="C10">
            <v>5</v>
          </cell>
          <cell r="D10" t="str">
            <v>Ensaio em laboratório, do Peso Especifico.</v>
          </cell>
          <cell r="E10" t="str">
            <v>un</v>
          </cell>
          <cell r="F10">
            <v>22.86</v>
          </cell>
          <cell r="G10">
            <v>29</v>
          </cell>
        </row>
        <row r="11">
          <cell r="B11" t="str">
            <v>AD05050450</v>
          </cell>
          <cell r="C11">
            <v>6</v>
          </cell>
          <cell r="D11" t="str">
            <v>Ensaio Índice de Suporte Califórnia - Proctor Normal.</v>
          </cell>
          <cell r="E11" t="str">
            <v>un</v>
          </cell>
          <cell r="F11">
            <v>414.42</v>
          </cell>
          <cell r="G11">
            <v>43</v>
          </cell>
        </row>
        <row r="12">
          <cell r="B12" t="str">
            <v>AD05050700</v>
          </cell>
          <cell r="C12">
            <v>7</v>
          </cell>
          <cell r="D12" t="str">
            <v>Sondagem manual com pa e picareta por metro.</v>
          </cell>
          <cell r="E12" t="str">
            <v>m</v>
          </cell>
          <cell r="F12">
            <v>56.78</v>
          </cell>
          <cell r="G12">
            <v>280</v>
          </cell>
        </row>
        <row r="13">
          <cell r="B13" t="str">
            <v>AD20050050</v>
          </cell>
          <cell r="C13">
            <v>8</v>
          </cell>
          <cell r="D13" t="str">
            <v>Barracão de obra com paredes de madeira.</v>
          </cell>
          <cell r="E13" t="str">
            <v>m2</v>
          </cell>
          <cell r="F13">
            <v>141.75</v>
          </cell>
          <cell r="G13">
            <v>250</v>
          </cell>
        </row>
        <row r="14">
          <cell r="B14" t="str">
            <v>AD20050300</v>
          </cell>
          <cell r="C14">
            <v>9</v>
          </cell>
          <cell r="D14" t="str">
            <v>Tapume de vedação ou proteção.</v>
          </cell>
          <cell r="E14" t="str">
            <v>m2</v>
          </cell>
          <cell r="F14">
            <v>19.16</v>
          </cell>
          <cell r="G14">
            <v>24000</v>
          </cell>
        </row>
        <row r="15">
          <cell r="B15" t="str">
            <v>AD20200050</v>
          </cell>
          <cell r="C15">
            <v>10</v>
          </cell>
          <cell r="D15" t="str">
            <v>Instalação e ligação provisórias de energia.</v>
          </cell>
          <cell r="E15" t="str">
            <v>un</v>
          </cell>
          <cell r="F15">
            <v>595.94000000000005</v>
          </cell>
          <cell r="G15">
            <v>2</v>
          </cell>
        </row>
        <row r="16">
          <cell r="B16" t="str">
            <v xml:space="preserve">AD40050056 </v>
          </cell>
          <cell r="C16">
            <v>11</v>
          </cell>
          <cell r="D16" t="str">
            <v xml:space="preserve">Almoxarife(inclusive encargos sociais). </v>
          </cell>
          <cell r="E16" t="str">
            <v>h</v>
          </cell>
          <cell r="F16">
            <v>6.48</v>
          </cell>
          <cell r="G16">
            <v>1480</v>
          </cell>
        </row>
        <row r="17">
          <cell r="B17" t="str">
            <v>AD40050068</v>
          </cell>
          <cell r="C17">
            <v>12</v>
          </cell>
          <cell r="D17" t="str">
            <v>Apontador(inclusive encargos sociais).</v>
          </cell>
          <cell r="E17" t="str">
            <v>h</v>
          </cell>
          <cell r="F17">
            <v>6.48</v>
          </cell>
          <cell r="G17">
            <v>1480</v>
          </cell>
        </row>
        <row r="18">
          <cell r="B18" t="str">
            <v>AD40050074</v>
          </cell>
          <cell r="C18">
            <v>13</v>
          </cell>
          <cell r="D18" t="str">
            <v>Auxiliar de almoxarife(inclusive encargos sociais).</v>
          </cell>
          <cell r="E18" t="str">
            <v>h</v>
          </cell>
          <cell r="F18">
            <v>4.41</v>
          </cell>
          <cell r="G18">
            <v>1480</v>
          </cell>
        </row>
        <row r="19">
          <cell r="B19" t="str">
            <v>AD40050080</v>
          </cell>
          <cell r="C19">
            <v>14</v>
          </cell>
          <cell r="D19" t="str">
            <v>Auxiliar de escritório(inclusive encargos sociais).</v>
          </cell>
          <cell r="E19" t="str">
            <v>h</v>
          </cell>
          <cell r="F19">
            <v>5.32</v>
          </cell>
          <cell r="G19">
            <v>1480</v>
          </cell>
        </row>
        <row r="20">
          <cell r="B20" t="str">
            <v>AD40050086</v>
          </cell>
          <cell r="C20">
            <v>15</v>
          </cell>
          <cell r="D20" t="str">
            <v>Auxiliar técnico(inclusive encargos sociais).</v>
          </cell>
          <cell r="E20" t="str">
            <v>h</v>
          </cell>
          <cell r="F20">
            <v>8.1</v>
          </cell>
          <cell r="G20">
            <v>1480</v>
          </cell>
        </row>
        <row r="21">
          <cell r="B21" t="str">
            <v>AD40050092</v>
          </cell>
          <cell r="C21">
            <v>16</v>
          </cell>
          <cell r="D21" t="str">
            <v xml:space="preserve">Auxiliar de topografia(inclusive encargos sociais).     </v>
          </cell>
          <cell r="E21" t="str">
            <v>h</v>
          </cell>
          <cell r="F21">
            <v>4.5</v>
          </cell>
          <cell r="G21">
            <v>1480</v>
          </cell>
        </row>
        <row r="22">
          <cell r="B22" t="str">
            <v>AD40050098</v>
          </cell>
          <cell r="C22">
            <v>17</v>
          </cell>
          <cell r="D22" t="str">
            <v xml:space="preserve">Chefe de escritório(inclusive encargos sociais). </v>
          </cell>
          <cell r="E22" t="str">
            <v>h</v>
          </cell>
          <cell r="F22">
            <v>13.02</v>
          </cell>
          <cell r="G22">
            <v>1480</v>
          </cell>
        </row>
        <row r="23">
          <cell r="B23" t="str">
            <v>AD40050116</v>
          </cell>
          <cell r="C23">
            <v>18</v>
          </cell>
          <cell r="D23" t="str">
            <v>Encarregado(inclusive encargos sociais).</v>
          </cell>
          <cell r="E23" t="str">
            <v>h</v>
          </cell>
          <cell r="F23">
            <v>8.3699999999999992</v>
          </cell>
          <cell r="G23">
            <v>2960</v>
          </cell>
        </row>
        <row r="24">
          <cell r="B24" t="str">
            <v xml:space="preserve"> AD40050122</v>
          </cell>
          <cell r="C24">
            <v>19</v>
          </cell>
          <cell r="D24" t="str">
            <v>Engenheiro ou arquiteto jr(inclusive encargos sociais).</v>
          </cell>
          <cell r="E24" t="str">
            <v>h</v>
          </cell>
          <cell r="F24">
            <v>21.39</v>
          </cell>
          <cell r="G24">
            <v>1480</v>
          </cell>
        </row>
        <row r="25">
          <cell r="B25" t="str">
            <v>AD40050134</v>
          </cell>
          <cell r="C25">
            <v>20</v>
          </cell>
          <cell r="D25" t="str">
            <v xml:space="preserve">Engenheiro sênior(inclusive encargos sociais).  </v>
          </cell>
          <cell r="E25" t="str">
            <v>h</v>
          </cell>
          <cell r="F25">
            <v>54.35</v>
          </cell>
          <cell r="G25">
            <v>1110</v>
          </cell>
        </row>
        <row r="26">
          <cell r="B26" t="str">
            <v>AD40050146</v>
          </cell>
          <cell r="C26">
            <v>21</v>
          </cell>
          <cell r="D26" t="str">
            <v xml:space="preserve">Estagiário(inclusive encargos sociais).  </v>
          </cell>
          <cell r="E26" t="str">
            <v>h</v>
          </cell>
          <cell r="F26">
            <v>2.76</v>
          </cell>
          <cell r="G26">
            <v>2960</v>
          </cell>
        </row>
        <row r="27">
          <cell r="B27" t="str">
            <v>AD40050188</v>
          </cell>
          <cell r="C27">
            <v>22</v>
          </cell>
          <cell r="D27" t="str">
            <v>Secretaria(inclusive encargos sociais).</v>
          </cell>
          <cell r="E27" t="str">
            <v>h</v>
          </cell>
          <cell r="F27">
            <v>9.24</v>
          </cell>
          <cell r="G27">
            <v>1480</v>
          </cell>
        </row>
        <row r="28">
          <cell r="B28" t="str">
            <v>AD40050200</v>
          </cell>
          <cell r="C28">
            <v>23</v>
          </cell>
          <cell r="D28" t="str">
            <v xml:space="preserve">Supervisor de trafego(inclusive encargos sociais).    </v>
          </cell>
          <cell r="E28" t="str">
            <v>h</v>
          </cell>
          <cell r="F28">
            <v>29.17</v>
          </cell>
          <cell r="G28">
            <v>2960</v>
          </cell>
        </row>
        <row r="29">
          <cell r="B29" t="str">
            <v>AD40050212</v>
          </cell>
          <cell r="C29">
            <v>24</v>
          </cell>
          <cell r="D29" t="str">
            <v xml:space="preserve">Topógrafo A(inclusive encargos sociais).  </v>
          </cell>
          <cell r="E29" t="str">
            <v>h</v>
          </cell>
          <cell r="F29">
            <v>13.78</v>
          </cell>
          <cell r="G29">
            <v>740</v>
          </cell>
        </row>
        <row r="30">
          <cell r="B30" t="str">
            <v>AD40050218</v>
          </cell>
          <cell r="C30">
            <v>25</v>
          </cell>
          <cell r="D30" t="str">
            <v>Vigia(inclusive encargos sociais).</v>
          </cell>
          <cell r="E30" t="str">
            <v>h</v>
          </cell>
          <cell r="F30">
            <v>4.63</v>
          </cell>
          <cell r="G30">
            <v>2960</v>
          </cell>
        </row>
        <row r="31">
          <cell r="B31" t="str">
            <v xml:space="preserve"> AD10050050</v>
          </cell>
          <cell r="C31">
            <v>26</v>
          </cell>
          <cell r="D31" t="str">
            <v>Marcação de obra sem instrumento topográfico.</v>
          </cell>
          <cell r="E31" t="str">
            <v>m2</v>
          </cell>
          <cell r="F31">
            <v>0.95</v>
          </cell>
          <cell r="G31">
            <v>400</v>
          </cell>
        </row>
        <row r="32">
          <cell r="B32" t="str">
            <v>AD10100100</v>
          </cell>
          <cell r="C32">
            <v>27</v>
          </cell>
          <cell r="D32" t="str">
            <v>Locação de obra com aparelho topográfico.</v>
          </cell>
          <cell r="E32" t="str">
            <v>m</v>
          </cell>
          <cell r="F32">
            <v>6.75</v>
          </cell>
          <cell r="G32">
            <v>410</v>
          </cell>
        </row>
        <row r="33">
          <cell r="B33" t="str">
            <v>AD15150750</v>
          </cell>
          <cell r="C33">
            <v>28</v>
          </cell>
          <cell r="D33" t="str">
            <v>Veiculo motor 1.0 a gasolina sem motorista.</v>
          </cell>
          <cell r="E33" t="str">
            <v>mês</v>
          </cell>
          <cell r="F33">
            <v>1269.6600000000001</v>
          </cell>
          <cell r="G33">
            <v>8</v>
          </cell>
        </row>
        <row r="34">
          <cell r="B34" t="str">
            <v>AD20250050</v>
          </cell>
          <cell r="C34">
            <v>29</v>
          </cell>
          <cell r="D34" t="str">
            <v>Barragem de bloqueio, reaproveitamento 40 vezes.</v>
          </cell>
          <cell r="E34" t="str">
            <v>m</v>
          </cell>
          <cell r="F34">
            <v>0.98</v>
          </cell>
          <cell r="G34">
            <v>970</v>
          </cell>
        </row>
        <row r="35">
          <cell r="B35" t="str">
            <v>AD20250100</v>
          </cell>
          <cell r="C35">
            <v>30</v>
          </cell>
          <cell r="D35" t="str">
            <v>Barragem de bloqueio de obra, colocação e retirada.</v>
          </cell>
          <cell r="E35" t="str">
            <v>m</v>
          </cell>
          <cell r="F35">
            <v>3.26</v>
          </cell>
          <cell r="G35">
            <v>4200</v>
          </cell>
        </row>
        <row r="36">
          <cell r="B36" t="str">
            <v>AD20250200</v>
          </cell>
          <cell r="C36">
            <v>31</v>
          </cell>
          <cell r="D36" t="str">
            <v>Placa de sinalização para obra de via publica.</v>
          </cell>
          <cell r="E36" t="str">
            <v>un</v>
          </cell>
          <cell r="F36">
            <v>37.67</v>
          </cell>
          <cell r="G36">
            <v>43</v>
          </cell>
        </row>
        <row r="37">
          <cell r="B37" t="str">
            <v>AD20250250</v>
          </cell>
          <cell r="C37">
            <v>32</v>
          </cell>
          <cell r="D37" t="str">
            <v>Placa de sinalização para obra, colocação e retirada.</v>
          </cell>
          <cell r="E37" t="str">
            <v>un</v>
          </cell>
          <cell r="F37">
            <v>0.89</v>
          </cell>
          <cell r="G37">
            <v>173</v>
          </cell>
        </row>
        <row r="38">
          <cell r="B38" t="str">
            <v>AD20250300</v>
          </cell>
          <cell r="C38">
            <v>33</v>
          </cell>
          <cell r="D38" t="str">
            <v>Placa de identificação de obra publica.</v>
          </cell>
          <cell r="E38" t="str">
            <v>m2</v>
          </cell>
          <cell r="F38">
            <v>166.66</v>
          </cell>
          <cell r="G38">
            <v>22.4</v>
          </cell>
        </row>
        <row r="39">
          <cell r="B39" t="str">
            <v>AD25050050</v>
          </cell>
          <cell r="C39">
            <v>34</v>
          </cell>
          <cell r="D39" t="str">
            <v>Aluguel de balizador vaga-lume.</v>
          </cell>
          <cell r="E39" t="str">
            <v>mês</v>
          </cell>
          <cell r="F39">
            <v>86.83</v>
          </cell>
          <cell r="G39">
            <v>960</v>
          </cell>
        </row>
        <row r="40">
          <cell r="B40" t="str">
            <v xml:space="preserve">AD25050200/  </v>
          </cell>
          <cell r="C40">
            <v>35</v>
          </cell>
          <cell r="D40" t="str">
            <v>Aluguel de cavalete plástico universa.</v>
          </cell>
          <cell r="E40" t="str">
            <v>un.mês</v>
          </cell>
          <cell r="F40">
            <v>86.83</v>
          </cell>
          <cell r="G40">
            <v>600</v>
          </cell>
        </row>
        <row r="41">
          <cell r="B41" t="str">
            <v>AD25050250</v>
          </cell>
          <cell r="C41">
            <v>36</v>
          </cell>
          <cell r="D41" t="str">
            <v>Aluguel de cone canalizador empinhavel T-Topde.</v>
          </cell>
          <cell r="E41" t="str">
            <v>un.mês</v>
          </cell>
          <cell r="F41">
            <v>32.29</v>
          </cell>
          <cell r="G41">
            <v>600</v>
          </cell>
        </row>
        <row r="42">
          <cell r="B42" t="str">
            <v>AD35150050A</v>
          </cell>
          <cell r="C42">
            <v>37</v>
          </cell>
          <cell r="D42" t="str">
            <v>Controle tecnológico de obras em concreto armado.</v>
          </cell>
          <cell r="E42" t="str">
            <v>m3</v>
          </cell>
          <cell r="F42">
            <v>12.32</v>
          </cell>
          <cell r="G42">
            <v>382</v>
          </cell>
        </row>
        <row r="43">
          <cell r="B43" t="str">
            <v xml:space="preserve">SE25100100A  </v>
          </cell>
          <cell r="C43">
            <v>38</v>
          </cell>
          <cell r="D43" t="str">
            <v>Projeto executivo para urbanização/reurbanização.</v>
          </cell>
          <cell r="E43" t="str">
            <v>há</v>
          </cell>
          <cell r="F43">
            <v>34610.160000000003</v>
          </cell>
          <cell r="G43">
            <v>5.18</v>
          </cell>
        </row>
        <row r="44">
          <cell r="B44" t="str">
            <v>SE20100050</v>
          </cell>
          <cell r="C44">
            <v>39</v>
          </cell>
          <cell r="D44" t="str">
            <v>Lançamento de linha poligonal básica.</v>
          </cell>
          <cell r="E44" t="str">
            <v>Km</v>
          </cell>
          <cell r="F44">
            <v>159.44</v>
          </cell>
          <cell r="G44">
            <v>1</v>
          </cell>
        </row>
        <row r="45">
          <cell r="B45" t="str">
            <v>SE20102500A</v>
          </cell>
          <cell r="C45">
            <v>40</v>
          </cell>
          <cell r="D45" t="str">
            <v>Nivelamento de eixo de logradouro.</v>
          </cell>
          <cell r="E45" t="str">
            <v>Km</v>
          </cell>
          <cell r="F45">
            <v>74.489999999999995</v>
          </cell>
          <cell r="G45">
            <v>1</v>
          </cell>
        </row>
        <row r="46">
          <cell r="B46" t="str">
            <v>SE20150050</v>
          </cell>
          <cell r="C46">
            <v>41</v>
          </cell>
          <cell r="D46" t="str">
            <v>Levantamento fotográfico de aspecto de área urbana.</v>
          </cell>
          <cell r="E46" t="str">
            <v>un</v>
          </cell>
          <cell r="F46">
            <v>1.8</v>
          </cell>
          <cell r="G46">
            <v>259</v>
          </cell>
        </row>
        <row r="47">
          <cell r="B47" t="str">
            <v>SE20150250</v>
          </cell>
          <cell r="C47">
            <v>42</v>
          </cell>
          <cell r="D47" t="str">
            <v>Levantamento fotográfico aéreo vertical de área urbana.</v>
          </cell>
          <cell r="E47" t="str">
            <v>conj</v>
          </cell>
          <cell r="F47">
            <v>8267.76</v>
          </cell>
          <cell r="G47">
            <v>1</v>
          </cell>
        </row>
        <row r="48">
          <cell r="B48" t="str">
            <v>SE20101600</v>
          </cell>
          <cell r="C48">
            <v>43</v>
          </cell>
          <cell r="D48" t="str">
            <v>Levantamento cadastral das profundidades de tubos.</v>
          </cell>
          <cell r="E48" t="str">
            <v>un</v>
          </cell>
          <cell r="F48">
            <v>23.05</v>
          </cell>
          <cell r="G48">
            <v>137</v>
          </cell>
        </row>
        <row r="49">
          <cell r="B49" t="str">
            <v>SE30050100</v>
          </cell>
          <cell r="C49">
            <v>44</v>
          </cell>
          <cell r="D49" t="str">
            <v>Determinação da deformação com Viga Benkelmann.</v>
          </cell>
          <cell r="E49" t="str">
            <v>un</v>
          </cell>
          <cell r="F49">
            <v>53.9</v>
          </cell>
          <cell r="G49">
            <v>144</v>
          </cell>
        </row>
        <row r="50">
          <cell r="B50" t="str">
            <v>CE05100110</v>
          </cell>
          <cell r="C50">
            <v>45</v>
          </cell>
          <cell r="D50" t="str">
            <v>Consultor de serviços técnicos especializados.</v>
          </cell>
          <cell r="E50" t="str">
            <v>h</v>
          </cell>
          <cell r="F50">
            <v>89.23</v>
          </cell>
          <cell r="G50">
            <v>726</v>
          </cell>
        </row>
        <row r="51">
          <cell r="B51" t="str">
            <v>CO05050500</v>
          </cell>
          <cell r="C51">
            <v>46</v>
          </cell>
          <cell r="D51" t="str">
            <v>Plataforma ou passarela de Pinho.</v>
          </cell>
          <cell r="E51" t="str">
            <v>m2</v>
          </cell>
          <cell r="F51">
            <v>2.31</v>
          </cell>
          <cell r="G51">
            <v>187</v>
          </cell>
        </row>
        <row r="52">
          <cell r="B52" t="str">
            <v>CO05100050</v>
          </cell>
          <cell r="C52">
            <v>47</v>
          </cell>
          <cell r="D52" t="str">
            <v>Aluguel de andaime tubular sobre sapatas fixas.</v>
          </cell>
          <cell r="E52" t="str">
            <v>m2.mês</v>
          </cell>
          <cell r="F52">
            <v>2.2000000000000002</v>
          </cell>
          <cell r="G52">
            <v>2100</v>
          </cell>
        </row>
        <row r="53">
          <cell r="B53" t="str">
            <v>CO05150100</v>
          </cell>
          <cell r="C53">
            <v>48</v>
          </cell>
          <cell r="D53" t="str">
            <v>Montagem e desmontagem de andaime tubular.</v>
          </cell>
          <cell r="E53" t="str">
            <v>m2</v>
          </cell>
          <cell r="F53">
            <v>1.77</v>
          </cell>
          <cell r="G53">
            <v>350</v>
          </cell>
        </row>
        <row r="54">
          <cell r="B54" t="str">
            <v>CO05150300</v>
          </cell>
          <cell r="C54">
            <v>49</v>
          </cell>
          <cell r="D54" t="str">
            <v>Movimentação vertical ou horizontal de plataforma.</v>
          </cell>
          <cell r="E54" t="str">
            <v>m2</v>
          </cell>
          <cell r="F54">
            <v>0.14000000000000001</v>
          </cell>
          <cell r="G54">
            <v>350</v>
          </cell>
        </row>
        <row r="55">
          <cell r="B55" t="str">
            <v>MT05300100</v>
          </cell>
          <cell r="C55">
            <v>50</v>
          </cell>
          <cell r="D55" t="str">
            <v>Escavação manual em material de 1a categoria.</v>
          </cell>
          <cell r="E55" t="str">
            <v>m3</v>
          </cell>
          <cell r="F55">
            <v>12.4</v>
          </cell>
          <cell r="G55">
            <v>10700</v>
          </cell>
        </row>
        <row r="56">
          <cell r="B56" t="str">
            <v>MT10050050</v>
          </cell>
          <cell r="C56">
            <v>51</v>
          </cell>
          <cell r="D56" t="str">
            <v xml:space="preserve">Escavação mecânica, utilizando Retro-Escavadeira. </v>
          </cell>
          <cell r="E56" t="str">
            <v>m3</v>
          </cell>
          <cell r="F56">
            <v>2.77</v>
          </cell>
          <cell r="G56">
            <v>36800</v>
          </cell>
        </row>
        <row r="57">
          <cell r="B57" t="str">
            <v>MT10100050</v>
          </cell>
          <cell r="C57">
            <v>52</v>
          </cell>
          <cell r="D57" t="str">
            <v>Escavação mecânica, utilizando Escavadeira.</v>
          </cell>
          <cell r="E57" t="str">
            <v>m3</v>
          </cell>
          <cell r="F57">
            <v>0.96</v>
          </cell>
          <cell r="G57">
            <v>7300</v>
          </cell>
        </row>
        <row r="58">
          <cell r="B58" t="str">
            <v>MT15050250</v>
          </cell>
          <cell r="C58">
            <v>53</v>
          </cell>
          <cell r="D58" t="str">
            <v xml:space="preserve">Reaterro de vala com material de boa qualidade. </v>
          </cell>
          <cell r="E58" t="str">
            <v>m3</v>
          </cell>
          <cell r="F58">
            <v>9.3000000000000007</v>
          </cell>
          <cell r="G58">
            <v>13700</v>
          </cell>
        </row>
        <row r="59">
          <cell r="B59" t="str">
            <v>MT15050300</v>
          </cell>
          <cell r="C59">
            <v>54</v>
          </cell>
          <cell r="D59" t="str">
            <v>Reaterro de vala, com po-de-pedra.</v>
          </cell>
          <cell r="E59" t="str">
            <v>m3</v>
          </cell>
          <cell r="F59">
            <v>36.18</v>
          </cell>
          <cell r="G59">
            <v>19600</v>
          </cell>
        </row>
        <row r="60">
          <cell r="B60" t="str">
            <v>MT05250050</v>
          </cell>
          <cell r="C60">
            <v>55</v>
          </cell>
          <cell r="D60" t="str">
            <v>Desmonte manual de bloco de 3a categoria.</v>
          </cell>
          <cell r="E60" t="str">
            <v>m3</v>
          </cell>
          <cell r="F60">
            <v>32.14</v>
          </cell>
          <cell r="G60">
            <v>7050</v>
          </cell>
        </row>
        <row r="61">
          <cell r="B61" t="str">
            <v>MT05450050</v>
          </cell>
          <cell r="C61">
            <v>56</v>
          </cell>
          <cell r="D61" t="str">
            <v>Desmonte a fogo de bloco de material de 3a categoria.</v>
          </cell>
          <cell r="E61" t="str">
            <v>m3</v>
          </cell>
          <cell r="F61">
            <v>66.56</v>
          </cell>
          <cell r="G61">
            <v>8545</v>
          </cell>
        </row>
        <row r="62">
          <cell r="B62" t="str">
            <v>MT15150050</v>
          </cell>
          <cell r="C62">
            <v>57</v>
          </cell>
          <cell r="D62" t="str">
            <v>Preparo de solo ate 30cm de profundidade.</v>
          </cell>
          <cell r="E62" t="str">
            <v>m2</v>
          </cell>
          <cell r="F62">
            <v>5.46</v>
          </cell>
          <cell r="G62">
            <v>17842</v>
          </cell>
        </row>
        <row r="63">
          <cell r="B63" t="str">
            <v>MT20050050</v>
          </cell>
          <cell r="C63">
            <v>58</v>
          </cell>
          <cell r="D63" t="str">
            <v>Espalhamento de material de 1a categoria.</v>
          </cell>
          <cell r="E63" t="str">
            <v>m3</v>
          </cell>
          <cell r="F63">
            <v>0.24</v>
          </cell>
          <cell r="G63">
            <v>70776</v>
          </cell>
        </row>
        <row r="64">
          <cell r="B64" t="str">
            <v>TC05050350</v>
          </cell>
          <cell r="C64">
            <v>59</v>
          </cell>
          <cell r="D64" t="str">
            <v>Transporte de carga de qualquer natureza.</v>
          </cell>
          <cell r="E64" t="str">
            <v>t.Km</v>
          </cell>
          <cell r="F64">
            <v>0.39</v>
          </cell>
          <cell r="G64">
            <v>1880000</v>
          </cell>
        </row>
        <row r="65">
          <cell r="B65" t="str">
            <v>TC10050150</v>
          </cell>
          <cell r="C65">
            <v>60</v>
          </cell>
          <cell r="D65" t="str">
            <v>Carga manual e descarga mecânica.</v>
          </cell>
          <cell r="E65" t="str">
            <v>t</v>
          </cell>
          <cell r="F65">
            <v>7.38</v>
          </cell>
          <cell r="G65">
            <v>47000</v>
          </cell>
        </row>
        <row r="66">
          <cell r="B66" t="str">
            <v>EQ05050100A</v>
          </cell>
          <cell r="C66">
            <v>61</v>
          </cell>
          <cell r="D66" t="str">
            <v xml:space="preserve">Caminhão basculante. Custo horário produtivo.     </v>
          </cell>
          <cell r="E66" t="str">
            <v>h</v>
          </cell>
          <cell r="F66">
            <v>45.34</v>
          </cell>
          <cell r="G66">
            <v>2446</v>
          </cell>
        </row>
        <row r="67">
          <cell r="B67" t="str">
            <v>EQ05050103A</v>
          </cell>
          <cell r="C67">
            <v>62</v>
          </cell>
          <cell r="D67" t="str">
            <v>Caminhão basculante. Custo horário improdutivo.</v>
          </cell>
          <cell r="E67" t="str">
            <v>h</v>
          </cell>
          <cell r="F67">
            <v>25.39</v>
          </cell>
          <cell r="G67">
            <v>432</v>
          </cell>
        </row>
        <row r="68">
          <cell r="B68" t="str">
            <v>EQ05050300</v>
          </cell>
          <cell r="C68">
            <v>63</v>
          </cell>
          <cell r="D68" t="str">
            <v>Caminhão com Carroceria Fixa. Aluguel produtivo.</v>
          </cell>
          <cell r="E68" t="str">
            <v>h</v>
          </cell>
          <cell r="F68">
            <v>32.28</v>
          </cell>
          <cell r="G68">
            <v>1957</v>
          </cell>
        </row>
        <row r="69">
          <cell r="B69" t="str">
            <v>EQ05050306</v>
          </cell>
          <cell r="C69">
            <v>64</v>
          </cell>
          <cell r="D69" t="str">
            <v>Caminhão com Carroceria Fixa. Aluguel improdutivo.</v>
          </cell>
          <cell r="E69" t="str">
            <v>h</v>
          </cell>
          <cell r="F69">
            <v>8.5399999999999991</v>
          </cell>
          <cell r="G69">
            <v>346</v>
          </cell>
        </row>
        <row r="70">
          <cell r="B70" t="str">
            <v>EQ05050415</v>
          </cell>
          <cell r="C70">
            <v>65</v>
          </cell>
          <cell r="D70" t="str">
            <v xml:space="preserve">Caminhão Carroceria Fixa F-12000 Munck produtivo.               </v>
          </cell>
          <cell r="E70" t="str">
            <v>h</v>
          </cell>
          <cell r="F70">
            <v>53.72</v>
          </cell>
          <cell r="G70">
            <v>3453</v>
          </cell>
        </row>
        <row r="71">
          <cell r="B71" t="str">
            <v>EQ15050450</v>
          </cell>
          <cell r="C71">
            <v>66</v>
          </cell>
          <cell r="D71" t="str">
            <v xml:space="preserve">Pa-carregadeira(Carregador frontal). Custo produtivo.  </v>
          </cell>
          <cell r="E71" t="str">
            <v>h</v>
          </cell>
          <cell r="F71">
            <v>68.34</v>
          </cell>
          <cell r="G71">
            <v>1345</v>
          </cell>
        </row>
        <row r="72">
          <cell r="B72" t="str">
            <v>EQ15050453</v>
          </cell>
          <cell r="C72">
            <v>67</v>
          </cell>
          <cell r="D72" t="str">
            <v>Pa-carregadeira(Carregador Frontal).Custo improdutivo.</v>
          </cell>
          <cell r="E72" t="str">
            <v>h</v>
          </cell>
          <cell r="F72">
            <v>31.05</v>
          </cell>
          <cell r="G72">
            <v>237</v>
          </cell>
        </row>
        <row r="73">
          <cell r="B73" t="str">
            <v>EQ15050500</v>
          </cell>
          <cell r="C73">
            <v>68</v>
          </cell>
          <cell r="D73" t="str">
            <v xml:space="preserve">Retro-Escavadeira/carregadeira. Custo produtivo. </v>
          </cell>
          <cell r="E73" t="str">
            <v>h</v>
          </cell>
          <cell r="F73">
            <v>45.49</v>
          </cell>
          <cell r="G73">
            <v>1439</v>
          </cell>
        </row>
        <row r="74">
          <cell r="B74" t="str">
            <v>EQ30050200</v>
          </cell>
          <cell r="C74">
            <v>69</v>
          </cell>
          <cell r="D74" t="str">
            <v>Betoneira com capacidade de 580l, Aluguel produtivo.</v>
          </cell>
          <cell r="E74" t="str">
            <v>h</v>
          </cell>
          <cell r="F74">
            <v>4.71</v>
          </cell>
          <cell r="G74">
            <v>2041</v>
          </cell>
        </row>
        <row r="75">
          <cell r="B75" t="str">
            <v>EQ30050206</v>
          </cell>
          <cell r="C75">
            <v>70</v>
          </cell>
          <cell r="D75" t="str">
            <v>Betoneira com capacidade de 580l Aluguel improdutivo.</v>
          </cell>
          <cell r="E75" t="str">
            <v>h</v>
          </cell>
          <cell r="F75">
            <v>1.56</v>
          </cell>
          <cell r="G75">
            <v>216</v>
          </cell>
        </row>
        <row r="76">
          <cell r="B76" t="str">
            <v>EQ15050550</v>
          </cell>
          <cell r="C76">
            <v>71</v>
          </cell>
          <cell r="D76" t="str">
            <v xml:space="preserve">Rompedor Pneumático de 32,6Kg Aluguel produtivo. </v>
          </cell>
          <cell r="E76" t="str">
            <v>h</v>
          </cell>
          <cell r="F76">
            <v>1.05</v>
          </cell>
          <cell r="G76">
            <v>648</v>
          </cell>
        </row>
        <row r="77">
          <cell r="B77" t="str">
            <v>EQ15050556</v>
          </cell>
          <cell r="C77">
            <v>72</v>
          </cell>
          <cell r="D77" t="str">
            <v>Rompedor Pneumático de 32,6Kg Aluguel improdutivo.</v>
          </cell>
          <cell r="E77" t="str">
            <v>h</v>
          </cell>
          <cell r="F77">
            <v>0.7</v>
          </cell>
          <cell r="G77">
            <v>72</v>
          </cell>
        </row>
        <row r="78">
          <cell r="B78" t="str">
            <v xml:space="preserve"> EQ20050800</v>
          </cell>
          <cell r="C78">
            <v>73</v>
          </cell>
          <cell r="D78" t="str">
            <v xml:space="preserve">Vassoura Mecânica, rebocável, Aluguel produtivo.   </v>
          </cell>
          <cell r="E78" t="str">
            <v>h</v>
          </cell>
          <cell r="F78">
            <v>3.58</v>
          </cell>
          <cell r="G78">
            <v>1712</v>
          </cell>
        </row>
        <row r="79">
          <cell r="B79" t="str">
            <v>EQ20050806</v>
          </cell>
          <cell r="C79">
            <v>74</v>
          </cell>
          <cell r="D79" t="str">
            <v>Vassoura Mecânica, rebocável, Aluguel improdutivo.</v>
          </cell>
          <cell r="E79" t="str">
            <v>h</v>
          </cell>
          <cell r="F79">
            <v>1.43</v>
          </cell>
          <cell r="G79">
            <v>216</v>
          </cell>
        </row>
        <row r="80">
          <cell r="B80" t="str">
            <v>EQ35100200</v>
          </cell>
          <cell r="C80">
            <v>75</v>
          </cell>
          <cell r="D80" t="str">
            <v xml:space="preserve">Bomba Centrífuga Submersível. Aluguel produtivo.    </v>
          </cell>
          <cell r="E80" t="str">
            <v>h</v>
          </cell>
          <cell r="F80">
            <v>3.6</v>
          </cell>
          <cell r="G80">
            <v>8632</v>
          </cell>
        </row>
        <row r="81">
          <cell r="B81" t="str">
            <v>EQ35100203</v>
          </cell>
          <cell r="C81">
            <v>76</v>
          </cell>
          <cell r="D81" t="str">
            <v>Bomba Centrífuga Submersível. Aluguel improdutivo.</v>
          </cell>
          <cell r="E81" t="str">
            <v>h</v>
          </cell>
          <cell r="F81">
            <v>1.4</v>
          </cell>
          <cell r="G81">
            <v>863</v>
          </cell>
        </row>
        <row r="82">
          <cell r="B82" t="str">
            <v>EQ45050159</v>
          </cell>
          <cell r="C82">
            <v>77</v>
          </cell>
          <cell r="D82" t="str">
            <v>Compressor de ar. Aluguel improdutivo.</v>
          </cell>
          <cell r="E82" t="str">
            <v>h</v>
          </cell>
          <cell r="F82">
            <v>3.64</v>
          </cell>
          <cell r="G82">
            <v>72</v>
          </cell>
        </row>
        <row r="83">
          <cell r="B83" t="str">
            <v>EQ45150100</v>
          </cell>
          <cell r="C83">
            <v>78</v>
          </cell>
          <cell r="D83" t="str">
            <v>Retificador de solda elétrica de 430A.</v>
          </cell>
          <cell r="E83" t="str">
            <v>h</v>
          </cell>
          <cell r="F83">
            <v>7.16</v>
          </cell>
          <cell r="G83">
            <v>1007</v>
          </cell>
        </row>
        <row r="84">
          <cell r="B84" t="str">
            <v>EQ40050150A</v>
          </cell>
          <cell r="C84">
            <v>79</v>
          </cell>
          <cell r="D84" t="str">
            <v>Equipamento de jato d'água (Sewer-Jet ou similar).</v>
          </cell>
          <cell r="E84" t="str">
            <v>h</v>
          </cell>
          <cell r="F84">
            <v>79.2</v>
          </cell>
          <cell r="G84">
            <v>1079</v>
          </cell>
        </row>
        <row r="85">
          <cell r="B85" t="str">
            <v>EQ40050153A</v>
          </cell>
          <cell r="C85">
            <v>80</v>
          </cell>
          <cell r="D85" t="str">
            <v>Equipamento de alta pressão  (Vac-All ou similar).</v>
          </cell>
          <cell r="E85" t="str">
            <v>h</v>
          </cell>
          <cell r="F85">
            <v>104.07</v>
          </cell>
          <cell r="G85">
            <v>1942</v>
          </cell>
        </row>
        <row r="86">
          <cell r="B86" t="str">
            <v>SC05050050</v>
          </cell>
          <cell r="C86">
            <v>81</v>
          </cell>
          <cell r="D86" t="str">
            <v>Arrancamento de aparelhos de iluminação.</v>
          </cell>
          <cell r="E86" t="str">
            <v>un</v>
          </cell>
          <cell r="F86">
            <v>1.67</v>
          </cell>
          <cell r="G86">
            <v>65</v>
          </cell>
        </row>
        <row r="87">
          <cell r="B87" t="str">
            <v>SC05050200</v>
          </cell>
          <cell r="C87">
            <v>82</v>
          </cell>
          <cell r="D87" t="str">
            <v>Arrancamento de grades, gradis, alambrados, cercas.</v>
          </cell>
          <cell r="E87" t="str">
            <v>m2</v>
          </cell>
          <cell r="F87">
            <v>4.43</v>
          </cell>
          <cell r="G87">
            <v>144</v>
          </cell>
        </row>
        <row r="88">
          <cell r="B88" t="str">
            <v>SC05050250</v>
          </cell>
          <cell r="C88">
            <v>83</v>
          </cell>
          <cell r="D88" t="str">
            <v>Arrancamento de meios-fios, de granito ou concreto.</v>
          </cell>
          <cell r="E88" t="str">
            <v>m</v>
          </cell>
          <cell r="F88">
            <v>4.87</v>
          </cell>
          <cell r="G88">
            <v>3739</v>
          </cell>
        </row>
        <row r="89">
          <cell r="B89" t="str">
            <v>SC05050300</v>
          </cell>
          <cell r="C89">
            <v>84</v>
          </cell>
          <cell r="D89" t="str">
            <v>Arrancamento de paralelepípedos.</v>
          </cell>
          <cell r="E89" t="str">
            <v>m2</v>
          </cell>
          <cell r="F89">
            <v>2.21</v>
          </cell>
          <cell r="G89">
            <v>860</v>
          </cell>
        </row>
        <row r="90">
          <cell r="B90" t="str">
            <v>SC05050500</v>
          </cell>
          <cell r="C90">
            <v>85</v>
          </cell>
          <cell r="D90" t="str">
            <v>Arrancamento tubos concreto manilhas ø 0,40 a 0,60m.</v>
          </cell>
          <cell r="E90" t="str">
            <v>m</v>
          </cell>
          <cell r="F90">
            <v>3.99</v>
          </cell>
          <cell r="G90">
            <v>328</v>
          </cell>
        </row>
        <row r="91">
          <cell r="B91" t="str">
            <v>SC05050601</v>
          </cell>
          <cell r="C91">
            <v>86</v>
          </cell>
          <cell r="D91" t="str">
            <v>Demolição manual de alvenaria de pedra argamassada.</v>
          </cell>
          <cell r="E91" t="str">
            <v>m3</v>
          </cell>
          <cell r="F91">
            <v>30.27</v>
          </cell>
          <cell r="G91">
            <v>324</v>
          </cell>
        </row>
        <row r="92">
          <cell r="B92" t="str">
            <v>SC05050750</v>
          </cell>
          <cell r="C92">
            <v>87</v>
          </cell>
          <cell r="D92" t="str">
            <v>Demolição manual de alvenaria de tijolos maciços.</v>
          </cell>
          <cell r="E92" t="str">
            <v>m3</v>
          </cell>
          <cell r="F92">
            <v>52.99</v>
          </cell>
          <cell r="G92">
            <v>130</v>
          </cell>
        </row>
        <row r="93">
          <cell r="B93" t="str">
            <v>SC05050850</v>
          </cell>
          <cell r="C93">
            <v>88</v>
          </cell>
          <cell r="D93" t="str">
            <v>Demolição manual de concreto simples.</v>
          </cell>
          <cell r="E93" t="str">
            <v>m3</v>
          </cell>
          <cell r="F93">
            <v>60.55</v>
          </cell>
          <cell r="G93">
            <v>1904</v>
          </cell>
        </row>
        <row r="94">
          <cell r="B94" t="str">
            <v>SC05050950</v>
          </cell>
          <cell r="C94">
            <v>89</v>
          </cell>
          <cell r="D94" t="str">
            <v>Demolição manual de concreto armado.</v>
          </cell>
          <cell r="E94" t="str">
            <v>m3</v>
          </cell>
          <cell r="F94">
            <v>85.78</v>
          </cell>
          <cell r="G94">
            <v>140</v>
          </cell>
        </row>
        <row r="95">
          <cell r="B95" t="str">
            <v>SC05051400</v>
          </cell>
          <cell r="C95">
            <v>90</v>
          </cell>
          <cell r="D95" t="str">
            <v>Demolição de revestimento em argamassa.</v>
          </cell>
          <cell r="E95" t="str">
            <v>m2</v>
          </cell>
          <cell r="F95">
            <v>2.21</v>
          </cell>
          <cell r="G95">
            <v>144</v>
          </cell>
        </row>
        <row r="96">
          <cell r="B96" t="str">
            <v>SC05051450</v>
          </cell>
          <cell r="C96">
            <v>91</v>
          </cell>
          <cell r="D96" t="str">
            <v>Demolição de revestimento em azulejos, cerâmicas.</v>
          </cell>
          <cell r="E96" t="str">
            <v>m2</v>
          </cell>
          <cell r="F96">
            <v>5.31</v>
          </cell>
          <cell r="G96">
            <v>130</v>
          </cell>
        </row>
        <row r="97">
          <cell r="B97" t="str">
            <v>SC05052150</v>
          </cell>
          <cell r="C97">
            <v>92</v>
          </cell>
          <cell r="D97" t="str">
            <v>Remoção de cobertura de telha francesa.</v>
          </cell>
          <cell r="E97" t="str">
            <v>m2</v>
          </cell>
          <cell r="F97">
            <v>8.26</v>
          </cell>
          <cell r="G97">
            <v>260</v>
          </cell>
        </row>
        <row r="98">
          <cell r="B98" t="str">
            <v>SC05052450</v>
          </cell>
          <cell r="C98">
            <v>93</v>
          </cell>
          <cell r="D98" t="str">
            <v>Remoção de cobertura de telha de fibro-cimento.</v>
          </cell>
          <cell r="E98" t="str">
            <v>m2</v>
          </cell>
          <cell r="F98">
            <v>3.87</v>
          </cell>
          <cell r="G98">
            <v>460</v>
          </cell>
        </row>
        <row r="99">
          <cell r="B99" t="str">
            <v>SC05052900</v>
          </cell>
          <cell r="C99">
            <v>94</v>
          </cell>
          <cell r="D99" t="str">
            <v xml:space="preserve">Remoção manual de passeio de pedra portuguesa. </v>
          </cell>
          <cell r="E99" t="str">
            <v>m2</v>
          </cell>
          <cell r="F99">
            <v>2.44</v>
          </cell>
          <cell r="G99">
            <v>2900</v>
          </cell>
        </row>
        <row r="100">
          <cell r="B100" t="str">
            <v>SC05053250</v>
          </cell>
          <cell r="C100">
            <v>95</v>
          </cell>
          <cell r="D100" t="str">
            <v>Remoção de tubulação ferro fundido ø50mm a 300mm.</v>
          </cell>
          <cell r="E100" t="str">
            <v>m</v>
          </cell>
          <cell r="F100">
            <v>11.88</v>
          </cell>
          <cell r="G100">
            <v>290</v>
          </cell>
        </row>
        <row r="101">
          <cell r="B101" t="str">
            <v>SC05100150</v>
          </cell>
          <cell r="C101">
            <v>96</v>
          </cell>
          <cell r="D101" t="str">
            <v>Demolição, com equipamento, concreto simples.</v>
          </cell>
          <cell r="E101" t="str">
            <v>m3</v>
          </cell>
          <cell r="F101">
            <v>43.52</v>
          </cell>
          <cell r="G101">
            <v>2160</v>
          </cell>
        </row>
        <row r="102">
          <cell r="B102" t="str">
            <v>SC05100300</v>
          </cell>
          <cell r="C102">
            <v>97</v>
          </cell>
          <cell r="D102" t="str">
            <v>Demolição, com equipamento concreto armado.</v>
          </cell>
          <cell r="E102" t="str">
            <v>m3</v>
          </cell>
          <cell r="F102">
            <v>73.98</v>
          </cell>
          <cell r="G102">
            <v>3400</v>
          </cell>
        </row>
        <row r="103">
          <cell r="B103" t="str">
            <v>SC05100500</v>
          </cell>
          <cell r="C103">
            <v>98</v>
          </cell>
          <cell r="D103" t="str">
            <v>Demolição com equip. concreto asfáltico 10cm.</v>
          </cell>
          <cell r="E103" t="str">
            <v>m2</v>
          </cell>
          <cell r="F103">
            <v>8.98</v>
          </cell>
          <cell r="G103">
            <v>20100</v>
          </cell>
        </row>
        <row r="104">
          <cell r="B104" t="str">
            <v>SC10050250</v>
          </cell>
          <cell r="C104">
            <v>99</v>
          </cell>
          <cell r="D104" t="str">
            <v xml:space="preserve">Bombeiro hidráulico (inclusive encargos sociais).   </v>
          </cell>
          <cell r="E104" t="str">
            <v>h</v>
          </cell>
          <cell r="F104">
            <v>6.48</v>
          </cell>
          <cell r="G104">
            <v>2960</v>
          </cell>
        </row>
        <row r="105">
          <cell r="B105" t="str">
            <v>SC10050300</v>
          </cell>
          <cell r="C105">
            <v>100</v>
          </cell>
          <cell r="D105" t="str">
            <v xml:space="preserve">Calceteiro (inclusive encargos sociais).   </v>
          </cell>
          <cell r="E105" t="str">
            <v>h</v>
          </cell>
          <cell r="F105">
            <v>5.99</v>
          </cell>
          <cell r="G105">
            <v>1480</v>
          </cell>
        </row>
        <row r="106">
          <cell r="B106" t="str">
            <v>SC10050350</v>
          </cell>
          <cell r="C106">
            <v>101</v>
          </cell>
          <cell r="D106" t="str">
            <v>Carpinteiro de forma (inclusive encargos sociais).</v>
          </cell>
          <cell r="E106" t="str">
            <v>h</v>
          </cell>
          <cell r="F106">
            <v>5.99</v>
          </cell>
          <cell r="G106">
            <v>1480</v>
          </cell>
        </row>
        <row r="107">
          <cell r="B107" t="str">
            <v>SC10050450</v>
          </cell>
          <cell r="C107">
            <v>102</v>
          </cell>
          <cell r="D107" t="str">
            <v xml:space="preserve">Eletricista (inclusive encargos sociais). </v>
          </cell>
          <cell r="E107" t="str">
            <v>h</v>
          </cell>
          <cell r="F107">
            <v>6.48</v>
          </cell>
          <cell r="G107">
            <v>2960</v>
          </cell>
        </row>
        <row r="108">
          <cell r="B108" t="str">
            <v>SC10050900</v>
          </cell>
          <cell r="C108">
            <v>103</v>
          </cell>
          <cell r="D108" t="str">
            <v xml:space="preserve">Marteleteiro (inclusive encargos sociais). </v>
          </cell>
          <cell r="E108" t="str">
            <v>h</v>
          </cell>
          <cell r="F108">
            <v>5.99</v>
          </cell>
          <cell r="G108">
            <v>2960</v>
          </cell>
        </row>
        <row r="109">
          <cell r="B109" t="str">
            <v>SC10051100</v>
          </cell>
          <cell r="C109">
            <v>104</v>
          </cell>
          <cell r="D109" t="str">
            <v>Operador de máquinas.(inclusive encargos sociais).</v>
          </cell>
          <cell r="E109" t="str">
            <v>h</v>
          </cell>
          <cell r="F109">
            <v>6.48</v>
          </cell>
          <cell r="G109">
            <v>1480</v>
          </cell>
        </row>
        <row r="110">
          <cell r="B110" t="str">
            <v>SC10051200</v>
          </cell>
          <cell r="C110">
            <v>105</v>
          </cell>
          <cell r="D110" t="str">
            <v xml:space="preserve">Pedreiro (inclusive encargos sociais).   </v>
          </cell>
          <cell r="E110" t="str">
            <v>h</v>
          </cell>
          <cell r="F110">
            <v>5.99</v>
          </cell>
          <cell r="G110">
            <v>2960</v>
          </cell>
        </row>
        <row r="111">
          <cell r="B111" t="str">
            <v>SC10051450</v>
          </cell>
          <cell r="C111">
            <v>106</v>
          </cell>
          <cell r="D111" t="str">
            <v>Servente (inclusive encargos sociais).</v>
          </cell>
          <cell r="E111" t="str">
            <v>h</v>
          </cell>
          <cell r="F111">
            <v>4.3</v>
          </cell>
          <cell r="G111">
            <v>5920</v>
          </cell>
        </row>
        <row r="112">
          <cell r="B112" t="str">
            <v>SC10051500</v>
          </cell>
          <cell r="C112">
            <v>107</v>
          </cell>
          <cell r="D112" t="str">
            <v>Soldador em construção civil (inclusive encargos).</v>
          </cell>
          <cell r="E112" t="str">
            <v>h</v>
          </cell>
          <cell r="F112">
            <v>6.23</v>
          </cell>
          <cell r="G112">
            <v>1480</v>
          </cell>
        </row>
        <row r="113">
          <cell r="B113" t="str">
            <v>SC10100050</v>
          </cell>
          <cell r="C113">
            <v>108</v>
          </cell>
          <cell r="D113" t="str">
            <v xml:space="preserve">Operador de tráfego(inclusive encargos sociais). </v>
          </cell>
          <cell r="E113" t="str">
            <v>h</v>
          </cell>
          <cell r="F113">
            <v>7.08</v>
          </cell>
          <cell r="G113">
            <v>2960</v>
          </cell>
        </row>
        <row r="114">
          <cell r="B114" t="str">
            <v>SC05100050</v>
          </cell>
          <cell r="C114">
            <v>109</v>
          </cell>
          <cell r="D114" t="str">
            <v>Arrancamento de tampão de ferro fundido.</v>
          </cell>
          <cell r="E114" t="str">
            <v>un</v>
          </cell>
          <cell r="F114">
            <v>15.18</v>
          </cell>
          <cell r="G114">
            <v>22</v>
          </cell>
        </row>
        <row r="115">
          <cell r="B115" t="str">
            <v>SC15050100</v>
          </cell>
          <cell r="C115">
            <v>110</v>
          </cell>
          <cell r="D115" t="str">
            <v>Aditivo de reciclagem para mistura asfáltica a quente.</v>
          </cell>
          <cell r="E115" t="str">
            <v>t</v>
          </cell>
          <cell r="F115">
            <v>2857.32</v>
          </cell>
          <cell r="G115">
            <v>15</v>
          </cell>
        </row>
        <row r="116">
          <cell r="B116" t="str">
            <v>SC15050150</v>
          </cell>
          <cell r="C116">
            <v>111</v>
          </cell>
          <cell r="D116" t="str">
            <v>Areia grossa lavada. Fornecimento.</v>
          </cell>
          <cell r="E116" t="str">
            <v>m3</v>
          </cell>
          <cell r="F116">
            <v>21</v>
          </cell>
          <cell r="G116">
            <v>2000</v>
          </cell>
        </row>
        <row r="117">
          <cell r="B117" t="str">
            <v>SC15050200</v>
          </cell>
          <cell r="C117">
            <v>112</v>
          </cell>
          <cell r="D117" t="str">
            <v>Asfalto diluído tipo cura rápida CR-250</v>
          </cell>
          <cell r="E117" t="str">
            <v>t</v>
          </cell>
          <cell r="F117">
            <v>1468.02</v>
          </cell>
          <cell r="G117">
            <v>7</v>
          </cell>
        </row>
        <row r="118">
          <cell r="B118" t="str">
            <v>SC15050550</v>
          </cell>
          <cell r="C118">
            <v>113</v>
          </cell>
          <cell r="D118" t="str">
            <v xml:space="preserve">Saibro, inclusive transporte ate 20Km.Fornecimento. </v>
          </cell>
          <cell r="E118" t="str">
            <v>m3</v>
          </cell>
          <cell r="F118">
            <v>20.63</v>
          </cell>
          <cell r="G118">
            <v>184</v>
          </cell>
        </row>
        <row r="119">
          <cell r="B119" t="str">
            <v>SC15100050</v>
          </cell>
          <cell r="C119">
            <v>114</v>
          </cell>
          <cell r="D119" t="str">
            <v>Chapa de aço de 3/4"para passagem de veículos.</v>
          </cell>
          <cell r="E119" t="str">
            <v>m2</v>
          </cell>
          <cell r="F119">
            <v>17.100000000000001</v>
          </cell>
          <cell r="G119">
            <v>360</v>
          </cell>
        </row>
        <row r="120">
          <cell r="B120" t="str">
            <v>SC35050050A</v>
          </cell>
          <cell r="C120">
            <v>115</v>
          </cell>
          <cell r="D120" t="str">
            <v>Levantamento ou rebaixamento de tampão na rua.</v>
          </cell>
          <cell r="E120" t="str">
            <v>un</v>
          </cell>
          <cell r="F120">
            <v>86.15</v>
          </cell>
          <cell r="G120">
            <v>169</v>
          </cell>
        </row>
        <row r="121">
          <cell r="B121" t="str">
            <v>SC45050150</v>
          </cell>
          <cell r="C121">
            <v>116</v>
          </cell>
          <cell r="D121" t="str">
            <v>Toten informativo nas dimensões de (0,50x1,50)m.</v>
          </cell>
          <cell r="E121" t="str">
            <v>un</v>
          </cell>
          <cell r="F121">
            <v>2490</v>
          </cell>
          <cell r="G121">
            <v>29</v>
          </cell>
        </row>
        <row r="122">
          <cell r="B122" t="str">
            <v>SC45100200</v>
          </cell>
          <cell r="C122">
            <v>117</v>
          </cell>
          <cell r="D122" t="str">
            <v>Placa de inauguração em bronze.</v>
          </cell>
          <cell r="E122" t="str">
            <v>un</v>
          </cell>
          <cell r="F122">
            <v>1003.36</v>
          </cell>
          <cell r="G122">
            <v>1</v>
          </cell>
        </row>
        <row r="123">
          <cell r="B123" t="str">
            <v>FD05400100</v>
          </cell>
          <cell r="C123">
            <v>118</v>
          </cell>
          <cell r="D123" t="str">
            <v>Arrasamento de estaca concreto armado, ø40 a 50cm.</v>
          </cell>
          <cell r="E123" t="str">
            <v>un</v>
          </cell>
          <cell r="F123">
            <v>103.03</v>
          </cell>
          <cell r="G123">
            <v>23</v>
          </cell>
        </row>
        <row r="124">
          <cell r="B124" t="str">
            <v>FD05500050</v>
          </cell>
          <cell r="C124">
            <v>119</v>
          </cell>
          <cell r="D124" t="str">
            <v>Estaca raiz com diâmetro de 12", perfurada em solo.</v>
          </cell>
          <cell r="E124" t="str">
            <v>m</v>
          </cell>
          <cell r="F124">
            <v>248.49</v>
          </cell>
          <cell r="G124">
            <v>260</v>
          </cell>
        </row>
        <row r="125">
          <cell r="B125" t="str">
            <v>FD05650150</v>
          </cell>
          <cell r="C125">
            <v>120</v>
          </cell>
          <cell r="D125" t="str">
            <v>Estaca raiz com diâmetro de 10", perfurada em solo.</v>
          </cell>
          <cell r="E125" t="str">
            <v>m</v>
          </cell>
          <cell r="F125">
            <v>130</v>
          </cell>
          <cell r="G125">
            <v>86</v>
          </cell>
        </row>
        <row r="126">
          <cell r="B126" t="str">
            <v>FD10050100</v>
          </cell>
          <cell r="C126">
            <v>121</v>
          </cell>
          <cell r="D126" t="str">
            <v>Ensecadeira de estacas-prancha de aço, tipo Armco.</v>
          </cell>
          <cell r="E126" t="str">
            <v>m2</v>
          </cell>
          <cell r="F126">
            <v>127.53</v>
          </cell>
          <cell r="G126">
            <v>4200</v>
          </cell>
        </row>
        <row r="127">
          <cell r="B127" t="str">
            <v>FD10100050</v>
          </cell>
          <cell r="C127">
            <v>122</v>
          </cell>
          <cell r="D127" t="str">
            <v>Ensecadeira de estacas-prancha em Maçaranduba.</v>
          </cell>
          <cell r="E127" t="str">
            <v>m2</v>
          </cell>
          <cell r="F127">
            <v>70.5</v>
          </cell>
          <cell r="G127">
            <v>2395</v>
          </cell>
        </row>
        <row r="128">
          <cell r="B128" t="str">
            <v>ET15100100</v>
          </cell>
          <cell r="C128">
            <v>123</v>
          </cell>
          <cell r="D128" t="str">
            <v>Formas de madeira peças de concreto armado.</v>
          </cell>
          <cell r="E128" t="str">
            <v>m2</v>
          </cell>
          <cell r="F128">
            <v>25.9</v>
          </cell>
          <cell r="G128">
            <v>2986</v>
          </cell>
        </row>
        <row r="129">
          <cell r="B129" t="str">
            <v>ET15100200</v>
          </cell>
          <cell r="C129">
            <v>124</v>
          </cell>
          <cell r="D129" t="str">
            <v>Formas de madeira.</v>
          </cell>
          <cell r="E129" t="str">
            <v>m2</v>
          </cell>
          <cell r="F129">
            <v>34.86</v>
          </cell>
          <cell r="G129">
            <v>4352</v>
          </cell>
        </row>
        <row r="130">
          <cell r="B130" t="str">
            <v>ET15100250</v>
          </cell>
          <cell r="C130">
            <v>125</v>
          </cell>
          <cell r="D130" t="str">
            <v>Formas de madeira.</v>
          </cell>
          <cell r="E130" t="str">
            <v>m2</v>
          </cell>
          <cell r="F130">
            <v>29.62</v>
          </cell>
          <cell r="G130">
            <v>4406</v>
          </cell>
        </row>
        <row r="131">
          <cell r="B131" t="str">
            <v>ET20300050</v>
          </cell>
          <cell r="C131">
            <v>126</v>
          </cell>
          <cell r="D131" t="str">
            <v>Escoramento de formas.</v>
          </cell>
          <cell r="E131" t="str">
            <v>m2</v>
          </cell>
          <cell r="F131">
            <v>11.18</v>
          </cell>
          <cell r="G131">
            <v>3090</v>
          </cell>
        </row>
        <row r="132">
          <cell r="B132" t="str">
            <v>ET10050100</v>
          </cell>
          <cell r="C132">
            <v>127</v>
          </cell>
          <cell r="D132" t="str">
            <v>Aço CA-50 diâmetro de 6,3mm.</v>
          </cell>
          <cell r="E132" t="str">
            <v>kg</v>
          </cell>
          <cell r="F132">
            <v>2.64</v>
          </cell>
          <cell r="G132">
            <v>4750</v>
          </cell>
        </row>
        <row r="133">
          <cell r="B133" t="str">
            <v>ET10050103</v>
          </cell>
          <cell r="C133">
            <v>128</v>
          </cell>
          <cell r="D133" t="str">
            <v>Aço CA-50 diâmetro de 8mm.</v>
          </cell>
          <cell r="E133" t="str">
            <v>kg</v>
          </cell>
          <cell r="F133">
            <v>2.46</v>
          </cell>
          <cell r="G133">
            <v>1250</v>
          </cell>
        </row>
        <row r="134">
          <cell r="B134" t="str">
            <v>ET10050106</v>
          </cell>
          <cell r="C134">
            <v>129</v>
          </cell>
          <cell r="D134" t="str">
            <v>Aço CA-50 diâmetro de 10mm.</v>
          </cell>
          <cell r="E134" t="str">
            <v>kg</v>
          </cell>
          <cell r="F134">
            <v>2.2000000000000002</v>
          </cell>
          <cell r="G134">
            <v>7950</v>
          </cell>
        </row>
        <row r="135">
          <cell r="B135" t="str">
            <v>ET10050109</v>
          </cell>
          <cell r="C135">
            <v>130</v>
          </cell>
          <cell r="D135" t="str">
            <v>Aço CA-50 diâmetro de 12,5mm.</v>
          </cell>
          <cell r="E135" t="str">
            <v>kg</v>
          </cell>
          <cell r="F135">
            <v>2.1800000000000002</v>
          </cell>
          <cell r="G135">
            <v>5400</v>
          </cell>
        </row>
        <row r="136">
          <cell r="B136" t="str">
            <v>ET10050112</v>
          </cell>
          <cell r="C136">
            <v>131</v>
          </cell>
          <cell r="D136" t="str">
            <v>Aço CA-50 diâmetro de 16mm.</v>
          </cell>
          <cell r="E136" t="str">
            <v>kg</v>
          </cell>
          <cell r="F136">
            <v>2.1800000000000002</v>
          </cell>
          <cell r="G136">
            <v>2700</v>
          </cell>
        </row>
        <row r="137">
          <cell r="B137" t="str">
            <v>ET10050118</v>
          </cell>
          <cell r="C137">
            <v>132</v>
          </cell>
          <cell r="D137" t="str">
            <v>Aço CA-50 diâmetro de 25mm.</v>
          </cell>
          <cell r="E137" t="str">
            <v>kg</v>
          </cell>
          <cell r="F137">
            <v>2.19</v>
          </cell>
          <cell r="G137">
            <v>1400</v>
          </cell>
        </row>
        <row r="138">
          <cell r="B138" t="str">
            <v>ET10100056</v>
          </cell>
          <cell r="C138">
            <v>133</v>
          </cell>
          <cell r="D138" t="str">
            <v>Corte, dobragem, montagem aço CA-50 ø 6,3mm.</v>
          </cell>
          <cell r="E138" t="str">
            <v>kg</v>
          </cell>
          <cell r="F138">
            <v>1.28</v>
          </cell>
          <cell r="G138">
            <v>4750</v>
          </cell>
        </row>
        <row r="139">
          <cell r="B139" t="str">
            <v>ET10100062</v>
          </cell>
          <cell r="C139">
            <v>134</v>
          </cell>
          <cell r="D139" t="str">
            <v>Corte, dobragem, montagem aço CA-50 ø 12,5mm.</v>
          </cell>
          <cell r="E139" t="str">
            <v>kg</v>
          </cell>
          <cell r="F139">
            <v>0.96</v>
          </cell>
          <cell r="G139">
            <v>9450</v>
          </cell>
        </row>
        <row r="140">
          <cell r="B140" t="str">
            <v>ET10100065</v>
          </cell>
          <cell r="C140">
            <v>135</v>
          </cell>
          <cell r="D140" t="str">
            <v>Corte, dobragem, montagem aço CA-50 ø 6,3 a 12,5mm.</v>
          </cell>
          <cell r="E140" t="str">
            <v>kg</v>
          </cell>
          <cell r="F140">
            <v>1.1100000000000001</v>
          </cell>
          <cell r="G140">
            <v>13950</v>
          </cell>
        </row>
        <row r="141">
          <cell r="B141" t="str">
            <v>ET05250653</v>
          </cell>
          <cell r="C141">
            <v>136</v>
          </cell>
          <cell r="D141" t="str">
            <v>Lançamento de concreto.</v>
          </cell>
          <cell r="E141" t="str">
            <v>m3</v>
          </cell>
          <cell r="F141">
            <v>22.57</v>
          </cell>
          <cell r="G141">
            <v>187</v>
          </cell>
        </row>
        <row r="142">
          <cell r="B142" t="str">
            <v>ET45100071</v>
          </cell>
          <cell r="C142">
            <v>137</v>
          </cell>
          <cell r="D142" t="str">
            <v>Concreto bombeado usinado fck=30MPa.</v>
          </cell>
          <cell r="E142" t="str">
            <v>m3</v>
          </cell>
          <cell r="F142">
            <v>297.16000000000003</v>
          </cell>
          <cell r="G142">
            <v>195</v>
          </cell>
        </row>
        <row r="143">
          <cell r="B143" t="str">
            <v>ET60050059</v>
          </cell>
          <cell r="C143">
            <v>138</v>
          </cell>
          <cell r="D143" t="str">
            <v>Concreto usinado de 18MPa.</v>
          </cell>
          <cell r="E143" t="str">
            <v>m3</v>
          </cell>
          <cell r="F143">
            <v>185.77</v>
          </cell>
          <cell r="G143">
            <v>187</v>
          </cell>
        </row>
        <row r="144">
          <cell r="B144" t="str">
            <v>ET25050300</v>
          </cell>
          <cell r="C144">
            <v>139</v>
          </cell>
          <cell r="D144" t="str">
            <v>Fornecimento e montagem de estruturas metálicas.</v>
          </cell>
          <cell r="E144" t="str">
            <v>t</v>
          </cell>
          <cell r="F144">
            <v>7186.39</v>
          </cell>
          <cell r="G144">
            <v>36</v>
          </cell>
        </row>
        <row r="145">
          <cell r="B145" t="str">
            <v>ET25050450</v>
          </cell>
          <cell r="C145">
            <v>140</v>
          </cell>
          <cell r="D145" t="str">
            <v>Peças em chapa de aço 3/8", galvanizadas.</v>
          </cell>
          <cell r="E145" t="str">
            <v>Kg</v>
          </cell>
          <cell r="F145">
            <v>3.99</v>
          </cell>
          <cell r="G145">
            <v>2166</v>
          </cell>
        </row>
        <row r="146">
          <cell r="B146" t="str">
            <v>ET25050453</v>
          </cell>
          <cell r="C146">
            <v>141</v>
          </cell>
          <cell r="D146" t="str">
            <v>Peças em chapa de aço 3/8", galvanizadas.</v>
          </cell>
          <cell r="E146" t="str">
            <v>Kg</v>
          </cell>
          <cell r="F146">
            <v>4.26</v>
          </cell>
          <cell r="G146">
            <v>2078</v>
          </cell>
        </row>
        <row r="147">
          <cell r="B147" t="str">
            <v>ET25050456</v>
          </cell>
          <cell r="C147">
            <v>142</v>
          </cell>
          <cell r="D147" t="str">
            <v>Peças em chapa de aço 3/8", galvanizadas.</v>
          </cell>
          <cell r="E147" t="str">
            <v>Kg</v>
          </cell>
          <cell r="F147">
            <v>4.16</v>
          </cell>
          <cell r="G147">
            <v>1820</v>
          </cell>
        </row>
        <row r="148">
          <cell r="B148" t="str">
            <v>ET50050250</v>
          </cell>
          <cell r="C148">
            <v>143</v>
          </cell>
          <cell r="D148" t="str">
            <v>Muro de contenção em solo reforçado.</v>
          </cell>
          <cell r="E148" t="str">
            <v>m2</v>
          </cell>
          <cell r="F148">
            <v>145.63</v>
          </cell>
          <cell r="G148">
            <v>144</v>
          </cell>
        </row>
        <row r="149">
          <cell r="B149" t="str">
            <v>ET55100100</v>
          </cell>
          <cell r="C149">
            <v>144</v>
          </cell>
          <cell r="D149" t="str">
            <v>Canal pré-fabricado, em concreto armado seção U.</v>
          </cell>
          <cell r="E149" t="str">
            <v>m2</v>
          </cell>
          <cell r="F149">
            <v>384.26</v>
          </cell>
          <cell r="G149">
            <v>86</v>
          </cell>
        </row>
        <row r="150">
          <cell r="B150" t="str">
            <v>ET55100150</v>
          </cell>
          <cell r="C150">
            <v>145</v>
          </cell>
          <cell r="D150" t="str">
            <v>Cobertura de canal pré-fabricado em concreto armado.</v>
          </cell>
          <cell r="E150" t="str">
            <v>m2</v>
          </cell>
          <cell r="F150">
            <v>435.06</v>
          </cell>
          <cell r="G150">
            <v>58</v>
          </cell>
        </row>
        <row r="151">
          <cell r="B151" t="str">
            <v>ES05250359</v>
          </cell>
          <cell r="C151">
            <v>146</v>
          </cell>
          <cell r="D151" t="str">
            <v>Gradil em tubo de ferro galvanizado de 1 1/4".</v>
          </cell>
          <cell r="E151" t="str">
            <v>m</v>
          </cell>
          <cell r="F151">
            <v>338.32</v>
          </cell>
          <cell r="G151">
            <v>144</v>
          </cell>
        </row>
        <row r="152">
          <cell r="B152" t="str">
            <v>ES10250150</v>
          </cell>
          <cell r="C152">
            <v>147</v>
          </cell>
          <cell r="D152" t="str">
            <v xml:space="preserve">Peça em Angelim ou similar, de 2"x1".Fornecimento. </v>
          </cell>
          <cell r="E152" t="str">
            <v>m</v>
          </cell>
          <cell r="F152">
            <v>2.14</v>
          </cell>
          <cell r="G152">
            <v>150</v>
          </cell>
        </row>
        <row r="153">
          <cell r="B153" t="str">
            <v>ES10250200</v>
          </cell>
          <cell r="C153">
            <v>148</v>
          </cell>
          <cell r="D153" t="str">
            <v xml:space="preserve">Peça em Ipê ou similar, de 2"x8".  Fornecimento.    </v>
          </cell>
          <cell r="E153" t="str">
            <v>m</v>
          </cell>
          <cell r="F153">
            <v>30.26</v>
          </cell>
          <cell r="G153">
            <v>200</v>
          </cell>
        </row>
        <row r="154">
          <cell r="B154" t="str">
            <v>ES10250262</v>
          </cell>
          <cell r="C154">
            <v>149</v>
          </cell>
          <cell r="D154" t="str">
            <v>Peça em Maçaranduba ou similar, serrada, de 3"x6".</v>
          </cell>
          <cell r="E154" t="str">
            <v>m</v>
          </cell>
          <cell r="F154">
            <v>8.66</v>
          </cell>
          <cell r="G154">
            <v>100</v>
          </cell>
        </row>
        <row r="155">
          <cell r="B155" t="str">
            <v>ES99990050</v>
          </cell>
          <cell r="C155">
            <v>150</v>
          </cell>
          <cell r="D155" t="str">
            <v>Arruela de 5/16", inclusive transporte até a obra.</v>
          </cell>
          <cell r="E155" t="str">
            <v>un</v>
          </cell>
          <cell r="F155">
            <v>0.02</v>
          </cell>
          <cell r="G155">
            <v>863</v>
          </cell>
        </row>
        <row r="156">
          <cell r="B156" t="str">
            <v>ES99990700</v>
          </cell>
          <cell r="C156">
            <v>151</v>
          </cell>
          <cell r="D156" t="str">
            <v>Parafuso de (8x250)mm.</v>
          </cell>
          <cell r="E156" t="str">
            <v>un</v>
          </cell>
          <cell r="F156">
            <v>0.78</v>
          </cell>
          <cell r="G156">
            <v>863</v>
          </cell>
        </row>
        <row r="157">
          <cell r="B157" t="str">
            <v>ES99990800</v>
          </cell>
          <cell r="C157">
            <v>152</v>
          </cell>
          <cell r="D157" t="str">
            <v>Porca de 5/16", inclusive transporte até a obra.</v>
          </cell>
          <cell r="E157" t="str">
            <v>un</v>
          </cell>
          <cell r="F157">
            <v>0.04</v>
          </cell>
          <cell r="G157">
            <v>863</v>
          </cell>
        </row>
        <row r="158">
          <cell r="B158" t="str">
            <v>ES99990900</v>
          </cell>
          <cell r="C158">
            <v>153</v>
          </cell>
          <cell r="D158" t="str">
            <v>Prego com cabeça chata 23x54, em caixa de 100Kg.</v>
          </cell>
          <cell r="E158" t="str">
            <v>Kg</v>
          </cell>
          <cell r="F158">
            <v>3.01</v>
          </cell>
          <cell r="G158">
            <v>332</v>
          </cell>
        </row>
        <row r="159">
          <cell r="B159" t="str">
            <v>IT25100112</v>
          </cell>
          <cell r="C159">
            <v>154</v>
          </cell>
          <cell r="D159" t="str">
            <v>Kanalex diâmetro de 50mm (2" ).</v>
          </cell>
          <cell r="E159" t="str">
            <v>m</v>
          </cell>
          <cell r="F159">
            <v>4.55</v>
          </cell>
          <cell r="G159">
            <v>356</v>
          </cell>
        </row>
        <row r="160">
          <cell r="B160" t="str">
            <v>IT25100115</v>
          </cell>
          <cell r="C160">
            <v>155</v>
          </cell>
          <cell r="D160" t="str">
            <v>Kanalex diâmetro de 75mm (3" ).</v>
          </cell>
          <cell r="E160" t="str">
            <v>m</v>
          </cell>
          <cell r="F160">
            <v>5.98</v>
          </cell>
          <cell r="G160">
            <v>1766</v>
          </cell>
        </row>
        <row r="161">
          <cell r="B161" t="str">
            <v>IT25100118</v>
          </cell>
          <cell r="C161">
            <v>156</v>
          </cell>
          <cell r="D161" t="str">
            <v>Kanalex diâmetro de 100mm (4" ).</v>
          </cell>
          <cell r="E161" t="str">
            <v>m</v>
          </cell>
          <cell r="F161">
            <v>7.02</v>
          </cell>
          <cell r="G161">
            <v>2554</v>
          </cell>
        </row>
        <row r="162">
          <cell r="B162" t="str">
            <v>IT25100159</v>
          </cell>
          <cell r="C162">
            <v>157</v>
          </cell>
          <cell r="D162" t="str">
            <v>Linha dupla de Kanalex diâmetro de 75mm (3" ).</v>
          </cell>
          <cell r="E162" t="str">
            <v>m</v>
          </cell>
          <cell r="F162">
            <v>10.52</v>
          </cell>
          <cell r="G162">
            <v>3705</v>
          </cell>
        </row>
        <row r="163">
          <cell r="B163" t="str">
            <v>IT25100162</v>
          </cell>
          <cell r="C163">
            <v>158</v>
          </cell>
          <cell r="D163" t="str">
            <v>Linha dupla de Kanalex diâmetro de 100mm (4" ).</v>
          </cell>
          <cell r="E163" t="str">
            <v>m</v>
          </cell>
          <cell r="F163">
            <v>21.87</v>
          </cell>
          <cell r="G163">
            <v>6000</v>
          </cell>
        </row>
        <row r="164">
          <cell r="B164" t="str">
            <v xml:space="preserve"> IT25100165</v>
          </cell>
          <cell r="C164">
            <v>159</v>
          </cell>
          <cell r="D164" t="str">
            <v>Linha dupla de Kanalex diâmetro de 125mm (5" ).</v>
          </cell>
          <cell r="E164" t="str">
            <v>m</v>
          </cell>
          <cell r="F164">
            <v>29.6</v>
          </cell>
          <cell r="G164">
            <v>4000</v>
          </cell>
        </row>
        <row r="165">
          <cell r="B165" t="str">
            <v xml:space="preserve"> IT25340321</v>
          </cell>
          <cell r="C165">
            <v>160</v>
          </cell>
          <cell r="D165" t="str">
            <v>Cabo de cobre rígido, seção de 35mm2 XLPE.</v>
          </cell>
          <cell r="E165" t="str">
            <v>m</v>
          </cell>
          <cell r="F165">
            <v>11.38</v>
          </cell>
          <cell r="G165">
            <v>2842</v>
          </cell>
        </row>
        <row r="166">
          <cell r="B166" t="str">
            <v>IT25700100</v>
          </cell>
          <cell r="C166">
            <v>161</v>
          </cell>
          <cell r="D166" t="str">
            <v>Haste para aterramento, de cobre, de 5/8", com 3m.</v>
          </cell>
          <cell r="E166" t="str">
            <v xml:space="preserve"> un</v>
          </cell>
          <cell r="F166">
            <v>60.94</v>
          </cell>
          <cell r="G166">
            <v>29</v>
          </cell>
        </row>
        <row r="167">
          <cell r="B167" t="str">
            <v>IT25990100</v>
          </cell>
          <cell r="C167">
            <v>162</v>
          </cell>
          <cell r="D167" t="str">
            <v>Base de ferro retangular, para caixa subterrânea.</v>
          </cell>
          <cell r="E167" t="str">
            <v xml:space="preserve"> un</v>
          </cell>
          <cell r="F167">
            <v>117.72</v>
          </cell>
          <cell r="G167">
            <v>55</v>
          </cell>
        </row>
        <row r="168">
          <cell r="B168" t="str">
            <v>IT25990103</v>
          </cell>
          <cell r="C168">
            <v>163</v>
          </cell>
          <cell r="D168" t="str">
            <v>Tampa de ferro retangular, medindo (1,07x0,52)m.</v>
          </cell>
          <cell r="E168" t="str">
            <v xml:space="preserve"> un</v>
          </cell>
          <cell r="F168">
            <v>231.13</v>
          </cell>
          <cell r="G168">
            <v>55</v>
          </cell>
        </row>
        <row r="169">
          <cell r="B169" t="str">
            <v>RV15200409</v>
          </cell>
          <cell r="C169">
            <v>164</v>
          </cell>
          <cell r="D169" t="str">
            <v>Revestimento com granito Cinza flameado.</v>
          </cell>
          <cell r="E169" t="str">
            <v>m2</v>
          </cell>
          <cell r="F169">
            <v>82.41</v>
          </cell>
          <cell r="G169">
            <v>152</v>
          </cell>
        </row>
        <row r="170">
          <cell r="B170" t="str">
            <v>RV15250103</v>
          </cell>
          <cell r="C170">
            <v>165</v>
          </cell>
          <cell r="D170" t="str">
            <v>Piso de concreto simples,8cm de espessura.</v>
          </cell>
          <cell r="E170" t="str">
            <v>m2</v>
          </cell>
          <cell r="F170">
            <v>24.65</v>
          </cell>
          <cell r="G170">
            <v>1095</v>
          </cell>
        </row>
        <row r="171">
          <cell r="B171" t="str">
            <v>CI05750050</v>
          </cell>
          <cell r="C171">
            <v>166</v>
          </cell>
          <cell r="D171" t="str">
            <v>Cabine para quiosque em Fiber-Glass.</v>
          </cell>
          <cell r="E171" t="str">
            <v xml:space="preserve"> un   </v>
          </cell>
          <cell r="F171">
            <v>12250.73</v>
          </cell>
          <cell r="G171">
            <v>6</v>
          </cell>
        </row>
        <row r="172">
          <cell r="B172" t="str">
            <v>PT05300250</v>
          </cell>
          <cell r="C172">
            <v>167</v>
          </cell>
          <cell r="D172" t="str">
            <v>Pintura sobre concreto com uma demão de Primer.</v>
          </cell>
          <cell r="E172" t="str">
            <v>m2</v>
          </cell>
          <cell r="F172">
            <v>9.09</v>
          </cell>
          <cell r="G172">
            <v>542</v>
          </cell>
        </row>
        <row r="173">
          <cell r="B173" t="str">
            <v>PT05400106</v>
          </cell>
          <cell r="C173">
            <v>168</v>
          </cell>
          <cell r="D173" t="str">
            <v>Pintura interna ou externa sobre ferro, com esmalte.</v>
          </cell>
          <cell r="E173" t="str">
            <v>m2</v>
          </cell>
          <cell r="F173">
            <v>7.86</v>
          </cell>
          <cell r="G173">
            <v>1262</v>
          </cell>
        </row>
        <row r="174">
          <cell r="B174" t="str">
            <v>DR05200050</v>
          </cell>
          <cell r="C174">
            <v>169</v>
          </cell>
          <cell r="D174" t="str">
            <v>Tubo de concreto armado com diametro de 0,40m.</v>
          </cell>
          <cell r="E174" t="str">
            <v>m</v>
          </cell>
          <cell r="F174">
            <v>43.02</v>
          </cell>
          <cell r="G174">
            <v>768</v>
          </cell>
        </row>
        <row r="175">
          <cell r="B175" t="str">
            <v>DR05200100</v>
          </cell>
          <cell r="C175">
            <v>170</v>
          </cell>
          <cell r="D175" t="str">
            <v>Tubo de concreto armado com diâmetro de 0,50m.</v>
          </cell>
          <cell r="E175" t="str">
            <v>m</v>
          </cell>
          <cell r="F175">
            <v>62.61</v>
          </cell>
          <cell r="G175">
            <v>290</v>
          </cell>
        </row>
        <row r="176">
          <cell r="B176" t="str">
            <v>DR05200150</v>
          </cell>
          <cell r="C176">
            <v>171</v>
          </cell>
          <cell r="D176" t="str">
            <v>Tubo de concreto armado com diâmetro de 0,60m.</v>
          </cell>
          <cell r="E176" t="str">
            <v>m</v>
          </cell>
          <cell r="F176">
            <v>71.53</v>
          </cell>
          <cell r="G176">
            <v>54</v>
          </cell>
        </row>
        <row r="177">
          <cell r="B177" t="str">
            <v>DR05200200</v>
          </cell>
          <cell r="C177">
            <v>172</v>
          </cell>
          <cell r="D177" t="str">
            <v>Tubo de concreto armado com diâmetro de 0,70m.</v>
          </cell>
          <cell r="E177" t="str">
            <v>m</v>
          </cell>
          <cell r="F177">
            <v>106.59</v>
          </cell>
          <cell r="G177">
            <v>264</v>
          </cell>
        </row>
        <row r="178">
          <cell r="B178" t="str">
            <v>DR05200250</v>
          </cell>
          <cell r="C178">
            <v>173</v>
          </cell>
          <cell r="D178" t="str">
            <v>Tubo de concreto armado com diâmetro de 0,80m.</v>
          </cell>
          <cell r="E178" t="str">
            <v>m</v>
          </cell>
          <cell r="F178">
            <v>113.63</v>
          </cell>
          <cell r="G178">
            <v>38</v>
          </cell>
        </row>
        <row r="179">
          <cell r="B179" t="str">
            <v>DR05200350</v>
          </cell>
          <cell r="C179">
            <v>174</v>
          </cell>
          <cell r="D179" t="str">
            <v>Tubo de concreto armado com diametro de 1m.</v>
          </cell>
          <cell r="E179" t="str">
            <v>m</v>
          </cell>
          <cell r="F179">
            <v>189.28</v>
          </cell>
          <cell r="G179">
            <v>320</v>
          </cell>
        </row>
        <row r="180">
          <cell r="B180" t="str">
            <v>DR05200500</v>
          </cell>
          <cell r="C180">
            <v>175</v>
          </cell>
          <cell r="D180" t="str">
            <v>Tubo de concreto armado com diâmetro de 1,50m.</v>
          </cell>
          <cell r="E180" t="str">
            <v>m</v>
          </cell>
          <cell r="F180">
            <v>400.58</v>
          </cell>
          <cell r="G180">
            <v>214</v>
          </cell>
        </row>
        <row r="181">
          <cell r="B181" t="str">
            <v>DR05400100</v>
          </cell>
          <cell r="C181">
            <v>176</v>
          </cell>
          <cell r="D181" t="str">
            <v>Tubo de PVC rígido Vinilfort, diâmetro de 150mm.</v>
          </cell>
          <cell r="E181" t="str">
            <v>m</v>
          </cell>
          <cell r="F181">
            <v>19.47</v>
          </cell>
          <cell r="G181">
            <v>1643</v>
          </cell>
        </row>
        <row r="182">
          <cell r="B182" t="str">
            <v>DR05400150</v>
          </cell>
          <cell r="C182">
            <v>177</v>
          </cell>
          <cell r="D182" t="str">
            <v>Tubo de PVC rígido Vinilfort, diâmetro de 200mm.</v>
          </cell>
          <cell r="E182" t="str">
            <v>m</v>
          </cell>
          <cell r="F182">
            <v>27.22</v>
          </cell>
          <cell r="G182">
            <v>263</v>
          </cell>
        </row>
        <row r="183">
          <cell r="B183" t="str">
            <v>DR10050065</v>
          </cell>
          <cell r="C183">
            <v>178</v>
          </cell>
          <cell r="D183" t="str">
            <v>Tubo de ferro fundido K-9, diâmetro de 300mm.</v>
          </cell>
          <cell r="E183" t="str">
            <v>m</v>
          </cell>
          <cell r="F183">
            <v>370.29</v>
          </cell>
          <cell r="G183">
            <v>200</v>
          </cell>
        </row>
        <row r="184">
          <cell r="B184" t="str">
            <v>DR20100050</v>
          </cell>
          <cell r="C184">
            <v>179</v>
          </cell>
          <cell r="D184" t="str">
            <v>Poço de visita de (1,20x1,20x1,40)m ø 0,40 a 0,70m.</v>
          </cell>
          <cell r="E184" t="str">
            <v xml:space="preserve"> un</v>
          </cell>
          <cell r="F184">
            <v>704.13</v>
          </cell>
          <cell r="G184">
            <v>22</v>
          </cell>
        </row>
        <row r="185">
          <cell r="B185" t="str">
            <v>DR20100053</v>
          </cell>
          <cell r="C185">
            <v>180</v>
          </cell>
          <cell r="D185" t="str">
            <v>Poço de visita de (1,30 x1,30 x1,40)m ø de 0,80 m.</v>
          </cell>
          <cell r="E185" t="str">
            <v xml:space="preserve"> un</v>
          </cell>
          <cell r="F185">
            <v>750.69</v>
          </cell>
          <cell r="G185">
            <v>2</v>
          </cell>
        </row>
        <row r="186">
          <cell r="B186" t="str">
            <v>DR20100059</v>
          </cell>
          <cell r="C186">
            <v>181</v>
          </cell>
          <cell r="D186" t="str">
            <v>Poço de visita de (1.50x1.50x1.60)m ø1,00 m.</v>
          </cell>
          <cell r="E186" t="str">
            <v xml:space="preserve"> un</v>
          </cell>
          <cell r="F186">
            <v>948.69</v>
          </cell>
          <cell r="G186">
            <v>11</v>
          </cell>
        </row>
        <row r="187">
          <cell r="B187" t="str">
            <v>DR20100068</v>
          </cell>
          <cell r="C187">
            <v>182</v>
          </cell>
          <cell r="D187" t="str">
            <v>Poço de vista de ( 2x 2x2,10)m ø1,50m.</v>
          </cell>
          <cell r="E187" t="str">
            <v xml:space="preserve"> un</v>
          </cell>
          <cell r="F187">
            <v>1525.88</v>
          </cell>
          <cell r="G187">
            <v>7</v>
          </cell>
        </row>
        <row r="188">
          <cell r="B188" t="str">
            <v>DR20150053</v>
          </cell>
          <cell r="C188">
            <v>183</v>
          </cell>
          <cell r="D188" t="str">
            <v>Poço de visita para esgoto sanitário de 1m .</v>
          </cell>
          <cell r="E188" t="str">
            <v xml:space="preserve"> un</v>
          </cell>
          <cell r="F188">
            <v>129.63</v>
          </cell>
          <cell r="G188">
            <v>2</v>
          </cell>
        </row>
        <row r="189">
          <cell r="B189" t="str">
            <v>DR20150056</v>
          </cell>
          <cell r="C189">
            <v>184</v>
          </cell>
          <cell r="D189" t="str">
            <v xml:space="preserve">Poço de visita para esgoto sanitário de 1,05m.                      </v>
          </cell>
          <cell r="E189" t="str">
            <v xml:space="preserve"> un</v>
          </cell>
          <cell r="F189">
            <v>303.89</v>
          </cell>
          <cell r="G189">
            <v>1</v>
          </cell>
        </row>
        <row r="190">
          <cell r="B190" t="str">
            <v>DR20150059</v>
          </cell>
          <cell r="C190">
            <v>185</v>
          </cell>
          <cell r="D190" t="str">
            <v xml:space="preserve">Poço de visita para esgoto sanitário de 1,20m.  </v>
          </cell>
          <cell r="E190" t="str">
            <v xml:space="preserve"> un</v>
          </cell>
          <cell r="F190">
            <v>337.88</v>
          </cell>
          <cell r="G190">
            <v>15</v>
          </cell>
        </row>
        <row r="191">
          <cell r="B191" t="str">
            <v>DR20150062</v>
          </cell>
          <cell r="C191">
            <v>186</v>
          </cell>
          <cell r="D191" t="str">
            <v xml:space="preserve">Poço de visita de esgoto sanitário de 1,40m.      </v>
          </cell>
          <cell r="E191" t="str">
            <v xml:space="preserve"> un</v>
          </cell>
          <cell r="F191">
            <v>387.67</v>
          </cell>
          <cell r="G191">
            <v>5</v>
          </cell>
        </row>
        <row r="192">
          <cell r="B192" t="str">
            <v>DR20150065</v>
          </cell>
          <cell r="C192">
            <v>187</v>
          </cell>
          <cell r="D192" t="str">
            <v xml:space="preserve">Poço de visita de esgoto sanitário de 1,50m.  </v>
          </cell>
          <cell r="E192" t="str">
            <v xml:space="preserve"> un</v>
          </cell>
          <cell r="F192">
            <v>412.76</v>
          </cell>
          <cell r="G192">
            <v>7</v>
          </cell>
        </row>
        <row r="193">
          <cell r="B193" t="str">
            <v>DR20150068</v>
          </cell>
          <cell r="C193">
            <v>188</v>
          </cell>
          <cell r="D193" t="str">
            <v xml:space="preserve">Poço de visita de esgoto sanitário de 1,60m.          </v>
          </cell>
          <cell r="E193" t="str">
            <v xml:space="preserve"> un</v>
          </cell>
          <cell r="F193">
            <v>416.03</v>
          </cell>
          <cell r="G193">
            <v>4</v>
          </cell>
        </row>
        <row r="194">
          <cell r="B194" t="str">
            <v>DR20150071</v>
          </cell>
          <cell r="C194">
            <v>189</v>
          </cell>
          <cell r="D194" t="str">
            <v xml:space="preserve">Poço de visita de esgoto sanitário de 1,70m.   </v>
          </cell>
          <cell r="E194" t="str">
            <v xml:space="preserve"> un</v>
          </cell>
          <cell r="F194">
            <v>450.56</v>
          </cell>
          <cell r="G194">
            <v>2</v>
          </cell>
        </row>
        <row r="195">
          <cell r="B195" t="str">
            <v>DR20150074</v>
          </cell>
          <cell r="C195">
            <v>190</v>
          </cell>
          <cell r="D195" t="str">
            <v xml:space="preserve">Poço de visita de esgoto sanitário de 2m.       </v>
          </cell>
          <cell r="E195" t="str">
            <v xml:space="preserve"> un</v>
          </cell>
          <cell r="F195">
            <v>479.14</v>
          </cell>
          <cell r="G195">
            <v>12</v>
          </cell>
        </row>
        <row r="196">
          <cell r="B196" t="str">
            <v>DR20150077</v>
          </cell>
          <cell r="C196">
            <v>191</v>
          </cell>
          <cell r="D196" t="str">
            <v xml:space="preserve">Poço de visita de esgoto sanitário de 2,30m.        </v>
          </cell>
          <cell r="E196" t="str">
            <v xml:space="preserve"> un</v>
          </cell>
          <cell r="F196">
            <v>518.35</v>
          </cell>
          <cell r="G196">
            <v>2</v>
          </cell>
        </row>
        <row r="197">
          <cell r="B197" t="str">
            <v>DR30150103</v>
          </cell>
          <cell r="C197">
            <v>192</v>
          </cell>
          <cell r="D197" t="str">
            <v>Caixa de ralo de blocos de concreto prensado.</v>
          </cell>
          <cell r="E197" t="str">
            <v xml:space="preserve"> un</v>
          </cell>
          <cell r="F197">
            <v>541.29999999999995</v>
          </cell>
          <cell r="G197">
            <v>135</v>
          </cell>
        </row>
        <row r="198">
          <cell r="B198" t="str">
            <v>DR05300100</v>
          </cell>
          <cell r="C198">
            <v>193</v>
          </cell>
          <cell r="D198" t="str">
            <v>Manilha cerâmica vidrada, com diâmetro 0,15m.</v>
          </cell>
          <cell r="E198" t="str">
            <v>m</v>
          </cell>
          <cell r="F198">
            <v>16.14</v>
          </cell>
          <cell r="G198">
            <v>1240</v>
          </cell>
        </row>
        <row r="199">
          <cell r="B199" t="str">
            <v>DR35050250</v>
          </cell>
          <cell r="C199">
            <v>194</v>
          </cell>
          <cell r="D199" t="str">
            <v>Tampão de ferro fundido completo pesado, de 0,60m.</v>
          </cell>
          <cell r="E199" t="str">
            <v xml:space="preserve"> un</v>
          </cell>
          <cell r="F199">
            <v>209.66</v>
          </cell>
          <cell r="G199">
            <v>140</v>
          </cell>
        </row>
        <row r="200">
          <cell r="B200" t="str">
            <v>DR35050300</v>
          </cell>
          <cell r="C200">
            <v>195</v>
          </cell>
          <cell r="D200" t="str">
            <v>Tampão de ferro fundido completo, de 3 seções.</v>
          </cell>
          <cell r="E200" t="str">
            <v xml:space="preserve"> un</v>
          </cell>
          <cell r="F200">
            <v>1659.65</v>
          </cell>
          <cell r="G200">
            <v>9</v>
          </cell>
        </row>
        <row r="201">
          <cell r="B201" t="str">
            <v>DR55050450</v>
          </cell>
          <cell r="C201">
            <v>196</v>
          </cell>
          <cell r="D201" t="str">
            <v>Embasamento de tubulação, feito com pó-de-pedra.</v>
          </cell>
          <cell r="E201" t="str">
            <v>m3</v>
          </cell>
          <cell r="F201">
            <v>47.35</v>
          </cell>
          <cell r="G201">
            <v>200</v>
          </cell>
        </row>
        <row r="202">
          <cell r="B202" t="str">
            <v>DR75050077</v>
          </cell>
          <cell r="C202">
            <v>197</v>
          </cell>
          <cell r="D202" t="str">
            <v>Levantamento limpeza reassentamento tubos ø1,50m.</v>
          </cell>
          <cell r="E202" t="str">
            <v>m</v>
          </cell>
          <cell r="F202">
            <v>137.80000000000001</v>
          </cell>
          <cell r="G202">
            <v>576</v>
          </cell>
        </row>
        <row r="203">
          <cell r="B203" t="str">
            <v>BP05050050</v>
          </cell>
          <cell r="C203">
            <v>198</v>
          </cell>
          <cell r="D203" t="str">
            <v>Base de brita corrida.</v>
          </cell>
          <cell r="E203" t="str">
            <v>m3</v>
          </cell>
          <cell r="F203">
            <v>35.47</v>
          </cell>
          <cell r="G203">
            <v>7200</v>
          </cell>
        </row>
        <row r="204">
          <cell r="B204" t="str">
            <v>BP05050400A</v>
          </cell>
          <cell r="C204">
            <v>199</v>
          </cell>
          <cell r="D204" t="str">
            <v>Imprimação de base de pavimentação.</v>
          </cell>
          <cell r="E204" t="str">
            <v>m2</v>
          </cell>
          <cell r="F204">
            <v>2.04</v>
          </cell>
          <cell r="G204">
            <v>23998</v>
          </cell>
        </row>
        <row r="205">
          <cell r="B205" t="str">
            <v>BP05050100</v>
          </cell>
          <cell r="C205">
            <v>200</v>
          </cell>
          <cell r="D205" t="str">
            <v>Camada de bloqueio (colchão) de areia.</v>
          </cell>
          <cell r="E205" t="str">
            <v>m3</v>
          </cell>
          <cell r="F205">
            <v>29.11</v>
          </cell>
          <cell r="G205">
            <v>7200</v>
          </cell>
        </row>
        <row r="206">
          <cell r="B206" t="str">
            <v>BP05050103</v>
          </cell>
          <cell r="C206">
            <v>201</v>
          </cell>
          <cell r="D206" t="str">
            <v>Camada de bloqueio (colchão) de pó-de-pedra.</v>
          </cell>
          <cell r="E206" t="str">
            <v>m3</v>
          </cell>
          <cell r="F206">
            <v>31.41</v>
          </cell>
          <cell r="G206">
            <v>6000</v>
          </cell>
        </row>
        <row r="207">
          <cell r="B207" t="str">
            <v>BP10050659</v>
          </cell>
          <cell r="C207">
            <v>202</v>
          </cell>
          <cell r="D207" t="str">
            <v>Revestimento de CBUQ, com  10cm de espessura.</v>
          </cell>
          <cell r="E207" t="str">
            <v>m2</v>
          </cell>
          <cell r="F207">
            <v>24.98</v>
          </cell>
          <cell r="G207">
            <v>23998</v>
          </cell>
        </row>
        <row r="208">
          <cell r="B208" t="str">
            <v>BP10200368</v>
          </cell>
          <cell r="C208">
            <v>203</v>
          </cell>
          <cell r="D208" t="str">
            <v>Revestimento intertravado com peças de concreto.</v>
          </cell>
          <cell r="E208" t="str">
            <v>m2</v>
          </cell>
          <cell r="F208">
            <v>54.88</v>
          </cell>
          <cell r="G208">
            <v>18820</v>
          </cell>
        </row>
        <row r="209">
          <cell r="B209" t="str">
            <v>BP10250050</v>
          </cell>
          <cell r="C209">
            <v>204</v>
          </cell>
          <cell r="D209" t="str">
            <v>Paralelepípedos.Fornecimento.</v>
          </cell>
          <cell r="E209" t="str">
            <v xml:space="preserve"> un</v>
          </cell>
          <cell r="F209">
            <v>0.45</v>
          </cell>
          <cell r="G209">
            <v>2877</v>
          </cell>
        </row>
        <row r="210">
          <cell r="B210" t="str">
            <v>BP05050450</v>
          </cell>
          <cell r="C210">
            <v>205</v>
          </cell>
          <cell r="D210" t="str">
            <v>Regularização de subleito.</v>
          </cell>
          <cell r="E210" t="str">
            <v>m2</v>
          </cell>
          <cell r="F210">
            <v>0.41</v>
          </cell>
          <cell r="G210">
            <v>23998</v>
          </cell>
        </row>
        <row r="211">
          <cell r="B211" t="str">
            <v>BP20100053</v>
          </cell>
          <cell r="C211">
            <v>206</v>
          </cell>
          <cell r="D211" t="str">
            <v>Cordões de concreto simples, secção de (10x25)cm.</v>
          </cell>
          <cell r="E211" t="str">
            <v>m</v>
          </cell>
          <cell r="F211">
            <v>15.98</v>
          </cell>
          <cell r="G211">
            <v>864</v>
          </cell>
        </row>
        <row r="212">
          <cell r="B212" t="str">
            <v>BP05050250</v>
          </cell>
          <cell r="C212">
            <v>207</v>
          </cell>
          <cell r="D212" t="str">
            <v>Construção de aterro.</v>
          </cell>
          <cell r="E212" t="str">
            <v>m3</v>
          </cell>
          <cell r="F212">
            <v>1.1299999999999999</v>
          </cell>
          <cell r="G212">
            <v>5000</v>
          </cell>
        </row>
        <row r="213">
          <cell r="B213" t="str">
            <v>BP10050400A</v>
          </cell>
          <cell r="C213">
            <v>208</v>
          </cell>
          <cell r="D213" t="str">
            <v>Pintura de ligação.</v>
          </cell>
          <cell r="E213" t="str">
            <v>m2</v>
          </cell>
          <cell r="F213">
            <v>1.23</v>
          </cell>
          <cell r="G213">
            <v>23998</v>
          </cell>
        </row>
        <row r="214">
          <cell r="B214" t="str">
            <v>BP10050500</v>
          </cell>
          <cell r="C214">
            <v>209</v>
          </cell>
          <cell r="D214" t="str">
            <v>Recomposição de revestimento em concreto asfáltico.</v>
          </cell>
          <cell r="E214" t="str">
            <v>m2</v>
          </cell>
          <cell r="F214">
            <v>2.13</v>
          </cell>
          <cell r="G214">
            <v>2000</v>
          </cell>
        </row>
        <row r="215">
          <cell r="B215" t="str">
            <v>BP10150050</v>
          </cell>
          <cell r="C215">
            <v>210</v>
          </cell>
          <cell r="D215" t="str">
            <v>Junta de retração, serrada com disco de diamantes.</v>
          </cell>
          <cell r="E215" t="str">
            <v>m</v>
          </cell>
          <cell r="F215">
            <v>7.5</v>
          </cell>
          <cell r="G215">
            <v>415</v>
          </cell>
        </row>
        <row r="216">
          <cell r="B216" t="str">
            <v>BP10250050</v>
          </cell>
          <cell r="C216">
            <v>211</v>
          </cell>
          <cell r="D216" t="str">
            <v xml:space="preserve">Paralelepípedos.Fornecimento. </v>
          </cell>
          <cell r="E216" t="str">
            <v xml:space="preserve"> un</v>
          </cell>
          <cell r="F216">
            <v>0.45</v>
          </cell>
          <cell r="G216">
            <v>2877</v>
          </cell>
        </row>
        <row r="217">
          <cell r="B217" t="str">
            <v>BP15050050</v>
          </cell>
          <cell r="C217">
            <v>212</v>
          </cell>
          <cell r="D217" t="str">
            <v>Fresagem espessura de até 5cm.</v>
          </cell>
          <cell r="E217" t="str">
            <v>m2</v>
          </cell>
          <cell r="F217">
            <v>1.34</v>
          </cell>
          <cell r="G217">
            <v>16799</v>
          </cell>
        </row>
        <row r="218">
          <cell r="B218" t="str">
            <v>BP20150056</v>
          </cell>
          <cell r="C218">
            <v>213</v>
          </cell>
          <cell r="D218" t="str">
            <v>Sarjeta e meio-fio conjugados, de concreto simples.</v>
          </cell>
          <cell r="E218" t="str">
            <v>m</v>
          </cell>
          <cell r="F218">
            <v>44.43</v>
          </cell>
          <cell r="G218">
            <v>4315</v>
          </cell>
        </row>
        <row r="219">
          <cell r="B219" t="str">
            <v>PJ05100150</v>
          </cell>
          <cell r="C219">
            <v>214</v>
          </cell>
          <cell r="D219" t="str">
            <v>Plantio de grama em placas.</v>
          </cell>
          <cell r="E219" t="str">
            <v>m2</v>
          </cell>
          <cell r="F219">
            <v>6.48</v>
          </cell>
          <cell r="G219">
            <v>2213</v>
          </cell>
        </row>
        <row r="220">
          <cell r="B220" t="str">
            <v>PJ10050200</v>
          </cell>
          <cell r="C220">
            <v>215</v>
          </cell>
          <cell r="D220" t="str">
            <v>Plantio de árvore de 2m de altura.</v>
          </cell>
          <cell r="E220" t="str">
            <v xml:space="preserve"> un</v>
          </cell>
          <cell r="F220">
            <v>14.95</v>
          </cell>
          <cell r="G220">
            <v>283</v>
          </cell>
        </row>
        <row r="221">
          <cell r="B221" t="str">
            <v>PJ10150050</v>
          </cell>
          <cell r="C221">
            <v>216</v>
          </cell>
          <cell r="D221" t="str">
            <v>Árvores tipo 1 - Pseudobombax Ellipticum.</v>
          </cell>
          <cell r="E221" t="str">
            <v xml:space="preserve"> un</v>
          </cell>
          <cell r="F221">
            <v>12.9</v>
          </cell>
          <cell r="G221">
            <v>283</v>
          </cell>
        </row>
        <row r="222">
          <cell r="B222" t="str">
            <v>PJ10250056</v>
          </cell>
          <cell r="C222">
            <v>217</v>
          </cell>
          <cell r="D222" t="str">
            <v>Palmeira tipo 3 - Roystonea Oleracea.</v>
          </cell>
          <cell r="E222" t="str">
            <v xml:space="preserve"> un</v>
          </cell>
          <cell r="F222">
            <v>250</v>
          </cell>
          <cell r="G222">
            <v>20</v>
          </cell>
        </row>
        <row r="223">
          <cell r="B223" t="str">
            <v>PJ20100050</v>
          </cell>
          <cell r="C223">
            <v>218</v>
          </cell>
          <cell r="D223" t="str">
            <v>Arrancamento e replantio de árvore adulta.</v>
          </cell>
          <cell r="E223" t="str">
            <v xml:space="preserve"> un</v>
          </cell>
          <cell r="F223">
            <v>46.5</v>
          </cell>
          <cell r="G223">
            <v>32</v>
          </cell>
        </row>
        <row r="224">
          <cell r="B224" t="str">
            <v>PJ20100306</v>
          </cell>
          <cell r="C224">
            <v>219</v>
          </cell>
          <cell r="D224" t="str">
            <v>Remoção de árvore de grande porte.</v>
          </cell>
          <cell r="E224" t="str">
            <v xml:space="preserve"> un</v>
          </cell>
          <cell r="F224">
            <v>886.31</v>
          </cell>
          <cell r="G224">
            <v>10</v>
          </cell>
        </row>
        <row r="225">
          <cell r="B225" t="str">
            <v>PJ40100356</v>
          </cell>
          <cell r="C225">
            <v>220</v>
          </cell>
          <cell r="D225" t="str">
            <v>Tratamento fitossanitário em árvores.</v>
          </cell>
          <cell r="E225" t="str">
            <v xml:space="preserve"> un</v>
          </cell>
          <cell r="F225">
            <v>663.93</v>
          </cell>
          <cell r="G225">
            <v>100</v>
          </cell>
        </row>
        <row r="226">
          <cell r="B226" t="str">
            <v>PJ15050053</v>
          </cell>
          <cell r="C226">
            <v>221</v>
          </cell>
          <cell r="D226" t="str">
            <v>Cerca protetora para jardim.</v>
          </cell>
          <cell r="E226" t="str">
            <v>m2</v>
          </cell>
          <cell r="F226">
            <v>57.16</v>
          </cell>
          <cell r="G226">
            <v>200</v>
          </cell>
        </row>
        <row r="227">
          <cell r="B227" t="str">
            <v>PJ25050100</v>
          </cell>
          <cell r="C227">
            <v>222</v>
          </cell>
          <cell r="D227" t="str">
            <v>Banco para jardim, duplo, pés em ferro fundido.</v>
          </cell>
          <cell r="E227" t="str">
            <v xml:space="preserve"> un</v>
          </cell>
          <cell r="F227">
            <v>904.96</v>
          </cell>
          <cell r="G227">
            <v>36</v>
          </cell>
        </row>
        <row r="228">
          <cell r="B228" t="str">
            <v>PJ25050153</v>
          </cell>
          <cell r="C228">
            <v>223</v>
          </cell>
          <cell r="D228" t="str">
            <v>Mesa de jogos com 4 bancos.</v>
          </cell>
          <cell r="E228" t="str">
            <v xml:space="preserve"> un</v>
          </cell>
          <cell r="F228">
            <v>547.5</v>
          </cell>
          <cell r="G228">
            <v>14</v>
          </cell>
        </row>
        <row r="229">
          <cell r="B229" t="str">
            <v>PJ25100253</v>
          </cell>
          <cell r="C229">
            <v>224</v>
          </cell>
          <cell r="D229" t="str">
            <v>Brinquedo modelo A-08 Dupla Escalada.</v>
          </cell>
          <cell r="E229" t="str">
            <v xml:space="preserve"> un</v>
          </cell>
          <cell r="F229">
            <v>1730.38</v>
          </cell>
          <cell r="G229">
            <v>5</v>
          </cell>
        </row>
        <row r="230">
          <cell r="B230" t="str">
            <v>PJ25100350</v>
          </cell>
          <cell r="C230">
            <v>225</v>
          </cell>
          <cell r="D230" t="str">
            <v>Casa do Tarzan, referência M-45, conforme o modelo.</v>
          </cell>
          <cell r="E230" t="str">
            <v xml:space="preserve"> un</v>
          </cell>
          <cell r="F230">
            <v>2911.25</v>
          </cell>
          <cell r="G230">
            <v>1</v>
          </cell>
        </row>
        <row r="231">
          <cell r="B231" t="str">
            <v>PJ25100600</v>
          </cell>
          <cell r="C231">
            <v>226</v>
          </cell>
          <cell r="D231" t="str">
            <v>Etapa 8, conforme o modelo Pactaplayground.</v>
          </cell>
          <cell r="E231" t="str">
            <v xml:space="preserve"> un</v>
          </cell>
          <cell r="F231">
            <v>263.37</v>
          </cell>
          <cell r="G231">
            <v>1</v>
          </cell>
        </row>
        <row r="232">
          <cell r="B232" t="str">
            <v>PJ25101000</v>
          </cell>
          <cell r="C232">
            <v>227</v>
          </cell>
          <cell r="D232" t="str">
            <v>Prancha para abdominal, em madeira de Lei.</v>
          </cell>
          <cell r="E232" t="str">
            <v xml:space="preserve"> un</v>
          </cell>
          <cell r="F232">
            <v>288.86</v>
          </cell>
          <cell r="G232">
            <v>2</v>
          </cell>
        </row>
        <row r="233">
          <cell r="B233" t="str">
            <v>PJ15050153</v>
          </cell>
          <cell r="C233">
            <v>228</v>
          </cell>
          <cell r="D233" t="str">
            <v>Protetor de árvore em ferro de 3/8".</v>
          </cell>
          <cell r="E233" t="str">
            <v xml:space="preserve"> un</v>
          </cell>
          <cell r="F233">
            <v>40.17</v>
          </cell>
          <cell r="G233">
            <v>283</v>
          </cell>
        </row>
        <row r="234">
          <cell r="B234" t="str">
            <v>PJ20050200</v>
          </cell>
          <cell r="C234">
            <v>229</v>
          </cell>
          <cell r="D234" t="str">
            <v>Aterro com terra preta simples, para gramados.</v>
          </cell>
          <cell r="E234" t="str">
            <v>m3</v>
          </cell>
          <cell r="F234">
            <v>57.72</v>
          </cell>
          <cell r="G234">
            <v>303</v>
          </cell>
        </row>
        <row r="235">
          <cell r="B235" t="str">
            <v>PJ20050453</v>
          </cell>
          <cell r="C235">
            <v>230</v>
          </cell>
          <cell r="D235" t="str">
            <v>Irrigação de árvore e/ou palmeira com Caminhão Pipa.</v>
          </cell>
          <cell r="E235" t="str">
            <v xml:space="preserve"> un</v>
          </cell>
          <cell r="F235">
            <v>0.25</v>
          </cell>
          <cell r="G235">
            <v>303</v>
          </cell>
        </row>
        <row r="236">
          <cell r="B236" t="str">
            <v>PJ20050870</v>
          </cell>
          <cell r="C236">
            <v>231</v>
          </cell>
          <cell r="D236" t="str">
            <v xml:space="preserve">Revolvimento de solo até 20cm de profundidade.   </v>
          </cell>
          <cell r="E236" t="str">
            <v>m2</v>
          </cell>
          <cell r="F236">
            <v>0.67</v>
          </cell>
          <cell r="G236">
            <v>1000</v>
          </cell>
        </row>
        <row r="237">
          <cell r="B237" t="str">
            <v>PJ25250106</v>
          </cell>
          <cell r="C237">
            <v>232</v>
          </cell>
          <cell r="D237" t="str">
            <v>Frade metálico, em ferro fundido, modelo ciclovia.</v>
          </cell>
          <cell r="E237" t="str">
            <v xml:space="preserve"> un</v>
          </cell>
          <cell r="F237">
            <v>94.45</v>
          </cell>
          <cell r="G237">
            <v>505</v>
          </cell>
        </row>
        <row r="238">
          <cell r="B238" t="str">
            <v>PJ40050159</v>
          </cell>
          <cell r="C238">
            <v>233</v>
          </cell>
          <cell r="D238" t="str">
            <v>Remoção de espécies vegetais.</v>
          </cell>
          <cell r="E238" t="str">
            <v xml:space="preserve"> un</v>
          </cell>
          <cell r="F238">
            <v>207.92</v>
          </cell>
          <cell r="G238">
            <v>35</v>
          </cell>
        </row>
        <row r="239">
          <cell r="B239" t="str">
            <v>IP05100300</v>
          </cell>
          <cell r="C239">
            <v>234</v>
          </cell>
          <cell r="D239" t="str">
            <v>Poste de aço, reto, cônico contínuo de 4,5m.</v>
          </cell>
          <cell r="E239" t="str">
            <v xml:space="preserve"> un</v>
          </cell>
          <cell r="F239">
            <v>199.5</v>
          </cell>
          <cell r="G239">
            <v>70</v>
          </cell>
        </row>
        <row r="240">
          <cell r="B240" t="str">
            <v>IP05100553</v>
          </cell>
          <cell r="C240">
            <v>235</v>
          </cell>
          <cell r="D240" t="str">
            <v>Poste de aço, reto, de 7m.</v>
          </cell>
          <cell r="E240" t="str">
            <v xml:space="preserve"> un</v>
          </cell>
          <cell r="F240">
            <v>4336.38</v>
          </cell>
          <cell r="G240">
            <v>10</v>
          </cell>
        </row>
        <row r="241">
          <cell r="B241" t="str">
            <v>IP05100556</v>
          </cell>
          <cell r="C241">
            <v>236</v>
          </cell>
          <cell r="D241" t="str">
            <v>Poste de aço, reto, de 7m.</v>
          </cell>
          <cell r="E241" t="str">
            <v xml:space="preserve"> un</v>
          </cell>
          <cell r="F241">
            <v>4127</v>
          </cell>
          <cell r="G241">
            <v>20</v>
          </cell>
        </row>
        <row r="242">
          <cell r="B242" t="str">
            <v>IP05100562</v>
          </cell>
          <cell r="C242">
            <v>237</v>
          </cell>
          <cell r="D242" t="str">
            <v>Poste de aço, reto, de 7m.</v>
          </cell>
          <cell r="E242" t="str">
            <v xml:space="preserve"> un</v>
          </cell>
          <cell r="F242">
            <v>3360</v>
          </cell>
          <cell r="G242">
            <v>40</v>
          </cell>
        </row>
        <row r="243">
          <cell r="B243" t="str">
            <v>IP10300506</v>
          </cell>
          <cell r="C243">
            <v>238</v>
          </cell>
          <cell r="D243" t="str">
            <v>Conector tipo cunha, em liga de cobre estanhado.</v>
          </cell>
          <cell r="E243" t="str">
            <v xml:space="preserve"> un</v>
          </cell>
          <cell r="F243">
            <v>6.55</v>
          </cell>
          <cell r="G243">
            <v>32</v>
          </cell>
        </row>
        <row r="244">
          <cell r="B244" t="str">
            <v>IP15250100</v>
          </cell>
          <cell r="C244">
            <v>239</v>
          </cell>
          <cell r="D244" t="str">
            <v xml:space="preserve">Cabo de cobre nu, seção de 16mm2.  Fornecimento.  </v>
          </cell>
          <cell r="E244" t="str">
            <v>kg</v>
          </cell>
          <cell r="F244">
            <v>11.42</v>
          </cell>
          <cell r="G244">
            <v>140</v>
          </cell>
        </row>
        <row r="245">
          <cell r="B245" t="str">
            <v>IP15250109</v>
          </cell>
          <cell r="C245">
            <v>240</v>
          </cell>
          <cell r="D245" t="str">
            <v xml:space="preserve">Cabo de cobre nu, seção de 25mm2.  Fornecimento. </v>
          </cell>
          <cell r="E245" t="str">
            <v>kg</v>
          </cell>
          <cell r="F245">
            <v>11.42</v>
          </cell>
          <cell r="G245">
            <v>141.69999999999999</v>
          </cell>
        </row>
        <row r="246">
          <cell r="B246" t="str">
            <v>IP15300053</v>
          </cell>
          <cell r="C246">
            <v>241</v>
          </cell>
          <cell r="D246" t="str">
            <v>Cabo de cobre flexível, 750V, seção de 2x1,5mm2.</v>
          </cell>
          <cell r="E246" t="str">
            <v>m</v>
          </cell>
          <cell r="F246">
            <v>0.88</v>
          </cell>
          <cell r="G246">
            <v>2158</v>
          </cell>
        </row>
        <row r="247">
          <cell r="B247" t="str">
            <v>IP15300062</v>
          </cell>
          <cell r="C247">
            <v>242</v>
          </cell>
          <cell r="D247" t="str">
            <v>Cabo de cobre flexível, 750V, seção de 3x1,5mm2.</v>
          </cell>
          <cell r="E247" t="str">
            <v xml:space="preserve"> un</v>
          </cell>
          <cell r="F247">
            <v>4.62</v>
          </cell>
          <cell r="G247">
            <v>2158</v>
          </cell>
        </row>
        <row r="248">
          <cell r="B248" t="str">
            <v>IP15350350</v>
          </cell>
          <cell r="C248">
            <v>243</v>
          </cell>
          <cell r="D248" t="str">
            <v>Cabo de cobre rígido, seção de 10mm2, 1Kv,  XLPE.</v>
          </cell>
          <cell r="E248" t="str">
            <v>m</v>
          </cell>
          <cell r="F248">
            <v>2.2599999999999998</v>
          </cell>
          <cell r="G248">
            <v>5100</v>
          </cell>
        </row>
        <row r="249">
          <cell r="B249" t="str">
            <v>IP15350456</v>
          </cell>
          <cell r="C249">
            <v>244</v>
          </cell>
          <cell r="D249" t="str">
            <v>Cabo de cobre rígido, seção de 25mm2, 1Kv, XLPE.</v>
          </cell>
          <cell r="E249" t="str">
            <v>m</v>
          </cell>
          <cell r="F249">
            <v>4.4400000000000004</v>
          </cell>
          <cell r="G249">
            <v>144</v>
          </cell>
        </row>
        <row r="250">
          <cell r="B250" t="str">
            <v>IP15350556</v>
          </cell>
          <cell r="C250">
            <v>245</v>
          </cell>
          <cell r="D250" t="str">
            <v>Cabo de cobre rígido, seção de 50mm2, 1Kv, XLPE.</v>
          </cell>
          <cell r="E250" t="str">
            <v>m</v>
          </cell>
          <cell r="F250">
            <v>23.38</v>
          </cell>
          <cell r="G250">
            <v>1870</v>
          </cell>
        </row>
        <row r="251">
          <cell r="B251" t="str">
            <v>IP15450106</v>
          </cell>
          <cell r="C251">
            <v>246</v>
          </cell>
          <cell r="D251" t="str">
            <v>Colocação de 3 condutores singelos em linha de dutos.</v>
          </cell>
          <cell r="E251" t="str">
            <v>m</v>
          </cell>
          <cell r="F251">
            <v>1.42</v>
          </cell>
          <cell r="G251">
            <v>940</v>
          </cell>
        </row>
        <row r="252">
          <cell r="B252" t="str">
            <v>IP15450109</v>
          </cell>
          <cell r="C252">
            <v>247</v>
          </cell>
          <cell r="D252" t="str">
            <v>Colocação de 4 condutores singelos em linha de dutos.</v>
          </cell>
          <cell r="E252" t="str">
            <v>m</v>
          </cell>
          <cell r="F252">
            <v>1.96</v>
          </cell>
          <cell r="G252">
            <v>6180</v>
          </cell>
        </row>
        <row r="253">
          <cell r="B253" t="str">
            <v>IP35150050</v>
          </cell>
          <cell r="C253">
            <v>248</v>
          </cell>
          <cell r="D253" t="str">
            <v>Comando em grupo CRJ-04 ou similar, 85A.</v>
          </cell>
          <cell r="E253" t="str">
            <v xml:space="preserve"> un</v>
          </cell>
          <cell r="F253">
            <v>1984.4</v>
          </cell>
          <cell r="G253">
            <v>2</v>
          </cell>
        </row>
        <row r="254">
          <cell r="B254" t="str">
            <v>IP35150400</v>
          </cell>
          <cell r="C254">
            <v>249</v>
          </cell>
          <cell r="D254" t="str">
            <v>Comando para IP, caixa trifásico, capacidade de 45A.</v>
          </cell>
          <cell r="E254" t="str">
            <v xml:space="preserve"> un</v>
          </cell>
          <cell r="F254">
            <v>1238</v>
          </cell>
          <cell r="G254">
            <v>6</v>
          </cell>
        </row>
        <row r="255">
          <cell r="B255" t="str">
            <v>IP40050100</v>
          </cell>
          <cell r="C255">
            <v>250</v>
          </cell>
          <cell r="D255" t="str">
            <v>Chave blindada, bipolar, 60A. Fornecimento.</v>
          </cell>
          <cell r="E255" t="str">
            <v xml:space="preserve"> un</v>
          </cell>
          <cell r="F255">
            <v>127</v>
          </cell>
          <cell r="G255">
            <v>10</v>
          </cell>
        </row>
        <row r="256">
          <cell r="B256" t="str">
            <v>IP50300850</v>
          </cell>
          <cell r="C256">
            <v>251</v>
          </cell>
          <cell r="D256" t="str">
            <v>Reator subterrâneo para lâmpada de VS de 400W.</v>
          </cell>
          <cell r="E256" t="str">
            <v xml:space="preserve"> un</v>
          </cell>
          <cell r="F256">
            <v>79.099999999999994</v>
          </cell>
          <cell r="G256">
            <v>198</v>
          </cell>
        </row>
        <row r="257">
          <cell r="B257" t="str">
            <v>IP10350400</v>
          </cell>
          <cell r="C257">
            <v>252</v>
          </cell>
          <cell r="D257" t="str">
            <v>Caixa de ligação tipo Condulets R-15/LB-22.</v>
          </cell>
          <cell r="E257" t="str">
            <v xml:space="preserve"> un</v>
          </cell>
          <cell r="F257">
            <v>7.62</v>
          </cell>
          <cell r="G257">
            <v>40</v>
          </cell>
        </row>
        <row r="258">
          <cell r="B258" t="str">
            <v>IP20050050</v>
          </cell>
          <cell r="C258">
            <v>253</v>
          </cell>
          <cell r="D258" t="str">
            <v xml:space="preserve">Aterramento de caixa Hand-Hole. </v>
          </cell>
          <cell r="E258" t="str">
            <v xml:space="preserve"> un</v>
          </cell>
          <cell r="F258">
            <v>10.34</v>
          </cell>
          <cell r="G258">
            <v>140</v>
          </cell>
        </row>
        <row r="259">
          <cell r="B259" t="str">
            <v>IP25100153</v>
          </cell>
          <cell r="C259">
            <v>254</v>
          </cell>
          <cell r="D259" t="str">
            <v>Caixa Hand-Hole, (0,60x0,60)m.</v>
          </cell>
          <cell r="E259" t="str">
            <v xml:space="preserve"> un</v>
          </cell>
          <cell r="F259">
            <v>80.78</v>
          </cell>
          <cell r="G259">
            <v>140</v>
          </cell>
        </row>
        <row r="260">
          <cell r="B260" t="str">
            <v>IP25100165</v>
          </cell>
          <cell r="C260">
            <v>255</v>
          </cell>
          <cell r="D260" t="str">
            <v>Caixa Hand-Hole, (0,60x0,90)m.</v>
          </cell>
          <cell r="E260" t="str">
            <v xml:space="preserve"> un</v>
          </cell>
          <cell r="F260">
            <v>111.4</v>
          </cell>
          <cell r="G260">
            <v>20</v>
          </cell>
        </row>
        <row r="261">
          <cell r="B261" t="str">
            <v>IP50100200</v>
          </cell>
          <cell r="C261">
            <v>256</v>
          </cell>
          <cell r="D261" t="str">
            <v>Luminária decorativa LDRJ-06 para lâmpada VS.</v>
          </cell>
          <cell r="E261" t="str">
            <v xml:space="preserve"> un</v>
          </cell>
          <cell r="F261">
            <v>362.07</v>
          </cell>
          <cell r="G261">
            <v>360</v>
          </cell>
        </row>
        <row r="262">
          <cell r="B262" t="str">
            <v>IP50100250</v>
          </cell>
          <cell r="C262">
            <v>257</v>
          </cell>
          <cell r="D262" t="str">
            <v>Luminária decorativa tipo LDRJ-16/2.</v>
          </cell>
          <cell r="E262" t="str">
            <v xml:space="preserve"> un</v>
          </cell>
          <cell r="F262">
            <v>249.69</v>
          </cell>
          <cell r="G262">
            <v>280</v>
          </cell>
        </row>
        <row r="263">
          <cell r="B263" t="str">
            <v>IP50200050</v>
          </cell>
          <cell r="C263">
            <v>258</v>
          </cell>
          <cell r="D263" t="str">
            <v>Base simples para luminária LDRJ-06.</v>
          </cell>
          <cell r="E263" t="str">
            <v xml:space="preserve"> un</v>
          </cell>
          <cell r="F263">
            <v>40</v>
          </cell>
          <cell r="G263">
            <v>280</v>
          </cell>
        </row>
        <row r="264">
          <cell r="B264" t="str">
            <v>IP50250406</v>
          </cell>
          <cell r="C264">
            <v>259</v>
          </cell>
          <cell r="D264" t="str">
            <v>Lâmpada de multivapor metálico (MVM) 70W/220V.</v>
          </cell>
          <cell r="E264" t="str">
            <v xml:space="preserve"> un</v>
          </cell>
          <cell r="F264">
            <v>73.77</v>
          </cell>
          <cell r="G264">
            <v>80</v>
          </cell>
        </row>
        <row r="265">
          <cell r="B265" t="str">
            <v>IP50250412</v>
          </cell>
          <cell r="C265">
            <v>260</v>
          </cell>
          <cell r="D265" t="str">
            <v>Lâmpada de multivapor metálico (MVM) 150W/220V.</v>
          </cell>
          <cell r="E265" t="str">
            <v xml:space="preserve"> un</v>
          </cell>
          <cell r="F265">
            <v>163.22999999999999</v>
          </cell>
          <cell r="G265">
            <v>20</v>
          </cell>
        </row>
        <row r="266">
          <cell r="B266" t="str">
            <v>IP05350100</v>
          </cell>
          <cell r="C266">
            <v>261</v>
          </cell>
          <cell r="D266" t="str">
            <v>Fundação simples de concreto pré-moldado,RIOLUZ.</v>
          </cell>
          <cell r="E266" t="str">
            <v xml:space="preserve"> un</v>
          </cell>
          <cell r="F266">
            <v>55.26</v>
          </cell>
          <cell r="G266">
            <v>70</v>
          </cell>
        </row>
        <row r="267">
          <cell r="B267" t="str">
            <v>IP05350150</v>
          </cell>
          <cell r="C267">
            <v>262</v>
          </cell>
          <cell r="D267" t="str">
            <v>Fundação simples de concreto pré-moldado,RIOLUZ.</v>
          </cell>
          <cell r="E267" t="str">
            <v xml:space="preserve"> un</v>
          </cell>
          <cell r="F267">
            <v>61.7</v>
          </cell>
          <cell r="G267">
            <v>70</v>
          </cell>
        </row>
        <row r="268">
          <cell r="B268" t="str">
            <v>IP05550150</v>
          </cell>
          <cell r="C268">
            <v>263</v>
          </cell>
          <cell r="D268" t="str">
            <v>Braço, padrão RIOLUZ, de 1,5m até 2,50m.</v>
          </cell>
          <cell r="E268" t="str">
            <v xml:space="preserve"> un</v>
          </cell>
          <cell r="F268">
            <v>47.7</v>
          </cell>
          <cell r="G268">
            <v>280</v>
          </cell>
        </row>
        <row r="269">
          <cell r="B269" t="str">
            <v>IP15200050</v>
          </cell>
          <cell r="C269">
            <v>264</v>
          </cell>
          <cell r="D269" t="str">
            <v>Mufla, 12/20Kv, referência terminal modular TM.</v>
          </cell>
          <cell r="E269" t="str">
            <v xml:space="preserve"> un</v>
          </cell>
          <cell r="F269">
            <v>173.71</v>
          </cell>
          <cell r="G269">
            <v>40</v>
          </cell>
        </row>
        <row r="270">
          <cell r="B270" t="str">
            <v>IP15500100</v>
          </cell>
          <cell r="C270">
            <v>265</v>
          </cell>
          <cell r="D270" t="str">
            <v>Anilha de nylon para identificação de condutor XLPE.</v>
          </cell>
          <cell r="E270" t="str">
            <v xml:space="preserve"> un</v>
          </cell>
          <cell r="F270">
            <v>0.02</v>
          </cell>
          <cell r="G270">
            <v>324</v>
          </cell>
        </row>
        <row r="271">
          <cell r="B271" t="str">
            <v>IP15500150</v>
          </cell>
          <cell r="C271">
            <v>266</v>
          </cell>
          <cell r="D271" t="str">
            <v>Anilha de nylon para identificação de condutor XLPE.</v>
          </cell>
          <cell r="E271" t="str">
            <v xml:space="preserve"> un</v>
          </cell>
          <cell r="F271">
            <v>0.03</v>
          </cell>
          <cell r="G271">
            <v>324</v>
          </cell>
        </row>
        <row r="272">
          <cell r="B272" t="str">
            <v>IP20050053</v>
          </cell>
          <cell r="C272">
            <v>267</v>
          </cell>
          <cell r="D272" t="str">
            <v>Aterramento de poste de aço.</v>
          </cell>
          <cell r="E272" t="str">
            <v xml:space="preserve"> un</v>
          </cell>
          <cell r="F272">
            <v>18.57</v>
          </cell>
          <cell r="G272">
            <v>140</v>
          </cell>
        </row>
        <row r="273">
          <cell r="B273" t="str">
            <v>IP20050056</v>
          </cell>
          <cell r="C273">
            <v>268</v>
          </cell>
          <cell r="D273" t="str">
            <v>Aterramento de tampão.</v>
          </cell>
          <cell r="E273" t="str">
            <v xml:space="preserve"> un</v>
          </cell>
          <cell r="F273">
            <v>28.47</v>
          </cell>
          <cell r="G273">
            <v>140</v>
          </cell>
        </row>
        <row r="274">
          <cell r="B274" t="str">
            <v>IP20050153</v>
          </cell>
          <cell r="C274">
            <v>269</v>
          </cell>
          <cell r="D274" t="str">
            <v>Conjunto de aterramento de transformador.</v>
          </cell>
          <cell r="E274" t="str">
            <v xml:space="preserve"> un</v>
          </cell>
          <cell r="F274">
            <v>176.69</v>
          </cell>
          <cell r="G274">
            <v>53</v>
          </cell>
        </row>
        <row r="275">
          <cell r="B275" t="str">
            <v>IP30200509</v>
          </cell>
          <cell r="C275">
            <v>270</v>
          </cell>
          <cell r="D275" t="str">
            <v>Luva para eletroduto de PVC rígido de 50mm.</v>
          </cell>
          <cell r="E275" t="str">
            <v xml:space="preserve"> un</v>
          </cell>
          <cell r="F275">
            <v>3.43</v>
          </cell>
          <cell r="G275">
            <v>40</v>
          </cell>
        </row>
        <row r="276">
          <cell r="B276" t="str">
            <v>IP50300700</v>
          </cell>
          <cell r="C276">
            <v>271</v>
          </cell>
          <cell r="D276" t="str">
            <v>Reator subterrâneo lâmpada vapor de sódio de 70W.</v>
          </cell>
          <cell r="E276" t="str">
            <v xml:space="preserve"> un</v>
          </cell>
          <cell r="F276">
            <v>40.54</v>
          </cell>
          <cell r="G276">
            <v>200</v>
          </cell>
        </row>
        <row r="277">
          <cell r="B277" t="str">
            <v>IP50300750</v>
          </cell>
          <cell r="C277">
            <v>272</v>
          </cell>
          <cell r="D277" t="str">
            <v>Reator subterrâneo lâmpada vapor de sódio de 150W.</v>
          </cell>
          <cell r="E277" t="str">
            <v xml:space="preserve"> un</v>
          </cell>
          <cell r="F277">
            <v>74.319999999999993</v>
          </cell>
          <cell r="G277">
            <v>26</v>
          </cell>
        </row>
        <row r="278">
          <cell r="B278" t="str">
            <v>IP60200200</v>
          </cell>
          <cell r="C278">
            <v>273</v>
          </cell>
          <cell r="D278" t="str">
            <v xml:space="preserve">Retirada de chaves fusíveis e ferragens, linha 13,2Kv.   </v>
          </cell>
          <cell r="E278" t="str">
            <v xml:space="preserve"> un</v>
          </cell>
          <cell r="F278">
            <v>9.76</v>
          </cell>
          <cell r="G278">
            <v>100</v>
          </cell>
        </row>
        <row r="279">
          <cell r="B279" t="str">
            <v>IP60200362</v>
          </cell>
          <cell r="C279">
            <v>274</v>
          </cell>
          <cell r="D279" t="str">
            <v>Retirada de luminária em poste com 13m a 15m.</v>
          </cell>
          <cell r="E279" t="str">
            <v xml:space="preserve"> un</v>
          </cell>
          <cell r="F279">
            <v>9.76</v>
          </cell>
          <cell r="G279">
            <v>118</v>
          </cell>
        </row>
        <row r="280">
          <cell r="B280" t="str">
            <v>IP60200512</v>
          </cell>
          <cell r="C280">
            <v>275</v>
          </cell>
          <cell r="D280" t="str">
            <v xml:space="preserve">Retirada de poste de concreto ou aço de 13m a 15m.   </v>
          </cell>
          <cell r="E280" t="str">
            <v xml:space="preserve"> un</v>
          </cell>
          <cell r="F280">
            <v>97.64</v>
          </cell>
          <cell r="G280">
            <v>108</v>
          </cell>
        </row>
        <row r="281">
          <cell r="B281" t="str">
            <v>IP60200650</v>
          </cell>
          <cell r="C281">
            <v>276</v>
          </cell>
          <cell r="D281" t="str">
            <v xml:space="preserve">Retirada de rede aérea de 13,2Kv (lance).   </v>
          </cell>
          <cell r="E281" t="str">
            <v xml:space="preserve"> un</v>
          </cell>
          <cell r="F281">
            <v>19.53</v>
          </cell>
          <cell r="G281">
            <v>94</v>
          </cell>
        </row>
        <row r="282">
          <cell r="B282" t="str">
            <v>IP60200800</v>
          </cell>
          <cell r="C282">
            <v>277</v>
          </cell>
          <cell r="D282" t="str">
            <v xml:space="preserve">Retirada de transformadores de 5Kva até 112,5Kva.   </v>
          </cell>
          <cell r="E282" t="str">
            <v xml:space="preserve"> un</v>
          </cell>
          <cell r="F282">
            <v>39.06</v>
          </cell>
          <cell r="G282">
            <v>2</v>
          </cell>
        </row>
        <row r="283">
          <cell r="B283" t="str">
            <v>IP99990150</v>
          </cell>
          <cell r="C283">
            <v>278</v>
          </cell>
          <cell r="D283" t="str">
            <v>Capa isolante de silicone para conector tipo cunha.</v>
          </cell>
          <cell r="E283" t="str">
            <v xml:space="preserve"> un</v>
          </cell>
          <cell r="F283">
            <v>3.68</v>
          </cell>
          <cell r="G283">
            <v>1475</v>
          </cell>
        </row>
        <row r="284">
          <cell r="B284" t="str">
            <v>ST05051200</v>
          </cell>
          <cell r="C284">
            <v>279</v>
          </cell>
          <cell r="D284" t="str">
            <v>Sinalização horizontal, aplicada por extursão.</v>
          </cell>
          <cell r="E284" t="str">
            <v>m2</v>
          </cell>
          <cell r="F284">
            <v>37.81</v>
          </cell>
          <cell r="G284">
            <v>1000</v>
          </cell>
        </row>
        <row r="285">
          <cell r="B285" t="str">
            <v>ST10150050</v>
          </cell>
          <cell r="C285">
            <v>280</v>
          </cell>
          <cell r="D285" t="str">
            <v>Bloco semafórico para pedestre.</v>
          </cell>
          <cell r="E285" t="str">
            <v xml:space="preserve"> un</v>
          </cell>
          <cell r="F285">
            <v>224.25</v>
          </cell>
          <cell r="G285">
            <v>60</v>
          </cell>
        </row>
        <row r="286">
          <cell r="B286" t="str">
            <v>ST10150150</v>
          </cell>
          <cell r="C286">
            <v>281</v>
          </cell>
          <cell r="D286" t="str">
            <v>Bloco semafórico principal.</v>
          </cell>
          <cell r="E286" t="str">
            <v xml:space="preserve"> un</v>
          </cell>
          <cell r="F286">
            <v>691.39</v>
          </cell>
          <cell r="G286">
            <v>48</v>
          </cell>
        </row>
        <row r="287">
          <cell r="B287" t="str">
            <v>ST10150200</v>
          </cell>
          <cell r="C287">
            <v>282</v>
          </cell>
          <cell r="D287" t="str">
            <v>Bloco semafórico repetidor.</v>
          </cell>
          <cell r="E287" t="str">
            <v xml:space="preserve"> un</v>
          </cell>
          <cell r="F287">
            <v>423</v>
          </cell>
          <cell r="G287">
            <v>65</v>
          </cell>
        </row>
        <row r="288">
          <cell r="B288" t="str">
            <v>ST10150300</v>
          </cell>
          <cell r="C288">
            <v>283</v>
          </cell>
          <cell r="D288" t="str">
            <v>Conjunto semafórico para pedestre.</v>
          </cell>
          <cell r="E288" t="str">
            <v xml:space="preserve"> un</v>
          </cell>
          <cell r="F288">
            <v>1779.7</v>
          </cell>
          <cell r="G288">
            <v>20</v>
          </cell>
        </row>
        <row r="289">
          <cell r="B289" t="str">
            <v>ST15250100</v>
          </cell>
          <cell r="C289">
            <v>284</v>
          </cell>
          <cell r="D289" t="str">
            <v>Placa de sinalização de alumínio com fundo pintado.</v>
          </cell>
          <cell r="E289" t="str">
            <v>m2</v>
          </cell>
          <cell r="F289">
            <v>239</v>
          </cell>
          <cell r="G289">
            <v>30</v>
          </cell>
        </row>
        <row r="290">
          <cell r="B290" t="str">
            <v>ST15250150</v>
          </cell>
          <cell r="C290">
            <v>285</v>
          </cell>
          <cell r="D290" t="str">
            <v>Placa de sinalização de alumínio em película refletiva.</v>
          </cell>
          <cell r="E290" t="str">
            <v>m2</v>
          </cell>
          <cell r="F290">
            <v>1013.69</v>
          </cell>
          <cell r="G290">
            <v>60</v>
          </cell>
        </row>
        <row r="291">
          <cell r="B291" t="str">
            <v>ST15250200</v>
          </cell>
          <cell r="C291">
            <v>286</v>
          </cell>
          <cell r="D291" t="str">
            <v>Placa de sinalização de alumínio em película refletiva.</v>
          </cell>
          <cell r="E291" t="str">
            <v>m2</v>
          </cell>
          <cell r="F291">
            <v>564.05999999999995</v>
          </cell>
          <cell r="G291">
            <v>400</v>
          </cell>
        </row>
        <row r="292">
          <cell r="B292" t="str">
            <v>ST10100050</v>
          </cell>
          <cell r="C292">
            <v>287</v>
          </cell>
          <cell r="D292" t="str">
            <v>Controlador de área, compatível com CET-RIO/CTA.</v>
          </cell>
          <cell r="E292" t="str">
            <v xml:space="preserve"> un</v>
          </cell>
          <cell r="F292">
            <v>53682.42</v>
          </cell>
          <cell r="G292">
            <v>1</v>
          </cell>
        </row>
        <row r="293">
          <cell r="B293" t="str">
            <v>ST10100450</v>
          </cell>
          <cell r="C293">
            <v>288</v>
          </cell>
          <cell r="D293" t="str">
            <v>Controlador eletrônico de tráfego local, 4 fases.</v>
          </cell>
          <cell r="E293" t="str">
            <v xml:space="preserve"> un</v>
          </cell>
          <cell r="F293">
            <v>8268.98</v>
          </cell>
          <cell r="G293">
            <v>2</v>
          </cell>
        </row>
        <row r="294">
          <cell r="B294" t="str">
            <v>ST10100500</v>
          </cell>
          <cell r="C294">
            <v>289</v>
          </cell>
          <cell r="D294" t="str">
            <v>Controlador eletrônico de tráfego local, 6 fases.</v>
          </cell>
          <cell r="E294" t="str">
            <v xml:space="preserve"> un</v>
          </cell>
          <cell r="F294">
            <v>9048.98</v>
          </cell>
          <cell r="G294">
            <v>1</v>
          </cell>
        </row>
        <row r="295">
          <cell r="B295" t="str">
            <v>ST10100550</v>
          </cell>
          <cell r="C295">
            <v>290</v>
          </cell>
          <cell r="D295" t="str">
            <v>Controlador eletrônico de tráfego local, 8 fases.</v>
          </cell>
          <cell r="E295" t="str">
            <v xml:space="preserve"> un</v>
          </cell>
          <cell r="F295">
            <v>9828.98</v>
          </cell>
          <cell r="G295">
            <v>1</v>
          </cell>
        </row>
        <row r="296">
          <cell r="B296" t="str">
            <v>ST10100600</v>
          </cell>
          <cell r="C296">
            <v>291</v>
          </cell>
          <cell r="D296" t="str">
            <v>Controlador eletrônico de tráfego local, 10 fases.</v>
          </cell>
          <cell r="E296" t="str">
            <v xml:space="preserve"> un</v>
          </cell>
          <cell r="F296">
            <v>15372.94</v>
          </cell>
          <cell r="G296">
            <v>1</v>
          </cell>
        </row>
        <row r="297">
          <cell r="B297" t="str">
            <v>ST10100650</v>
          </cell>
          <cell r="C297">
            <v>292</v>
          </cell>
          <cell r="D297" t="str">
            <v>Controlador eletrônico de tráfego local, 12 fases.</v>
          </cell>
          <cell r="E297" t="str">
            <v xml:space="preserve"> un</v>
          </cell>
          <cell r="F297">
            <v>16152.94</v>
          </cell>
          <cell r="G297">
            <v>2</v>
          </cell>
        </row>
        <row r="298">
          <cell r="B298" t="str">
            <v>ST10150300</v>
          </cell>
          <cell r="C298">
            <v>293</v>
          </cell>
          <cell r="D298" t="str">
            <v>Conjunto semafórico para pedestre.</v>
          </cell>
          <cell r="E298" t="str">
            <v xml:space="preserve"> un</v>
          </cell>
          <cell r="F298">
            <v>1779.7</v>
          </cell>
          <cell r="G298">
            <v>20</v>
          </cell>
        </row>
        <row r="299">
          <cell r="B299" t="str">
            <v>ST25100150</v>
          </cell>
          <cell r="C299">
            <v>294</v>
          </cell>
          <cell r="D299" t="str">
            <v>Fornecimento de cabo comunicação de CTP-APL-50.</v>
          </cell>
          <cell r="E299" t="str">
            <v>m</v>
          </cell>
          <cell r="F299">
            <v>2.64</v>
          </cell>
          <cell r="G299">
            <v>220</v>
          </cell>
        </row>
        <row r="300">
          <cell r="B300" t="str">
            <v>ST25100300</v>
          </cell>
          <cell r="C300">
            <v>295</v>
          </cell>
          <cell r="D300" t="str">
            <v>Fornecimento de cabo comunicação de cobre, 0,65mm2.</v>
          </cell>
          <cell r="E300" t="str">
            <v>m</v>
          </cell>
          <cell r="F300">
            <v>0.97</v>
          </cell>
          <cell r="G300">
            <v>1215</v>
          </cell>
        </row>
        <row r="301">
          <cell r="B301" t="str">
            <v>ST25100400</v>
          </cell>
          <cell r="C301">
            <v>296</v>
          </cell>
          <cell r="D301" t="str">
            <v xml:space="preserve">Fornecimento de fio telefônico FE-100, ø de 1mm2.      </v>
          </cell>
          <cell r="E301" t="str">
            <v>m</v>
          </cell>
          <cell r="F301">
            <v>0.57999999999999996</v>
          </cell>
          <cell r="G301">
            <v>4618</v>
          </cell>
        </row>
        <row r="302">
          <cell r="B302" t="str">
            <v>ST25150050</v>
          </cell>
          <cell r="C302">
            <v>297</v>
          </cell>
          <cell r="D302" t="str">
            <v>Cabo de fibra ótico, monomodo, geleado.</v>
          </cell>
          <cell r="E302" t="str">
            <v>m</v>
          </cell>
          <cell r="F302">
            <v>3.99</v>
          </cell>
          <cell r="G302">
            <v>972</v>
          </cell>
        </row>
        <row r="303">
          <cell r="B303" t="str">
            <v>ST05050150</v>
          </cell>
          <cell r="C303">
            <v>298</v>
          </cell>
          <cell r="D303" t="str">
            <v>Laminado elastoplástico em faixas, colorido.</v>
          </cell>
          <cell r="E303" t="str">
            <v>m2</v>
          </cell>
          <cell r="F303">
            <v>67.95</v>
          </cell>
          <cell r="G303">
            <v>254</v>
          </cell>
        </row>
        <row r="304">
          <cell r="B304" t="str">
            <v>ST05050250</v>
          </cell>
          <cell r="C304">
            <v>299</v>
          </cell>
          <cell r="D304" t="str">
            <v>Laminado elastoplástico em faixas, cor branca.</v>
          </cell>
          <cell r="E304" t="str">
            <v>m2</v>
          </cell>
          <cell r="F304">
            <v>60.65</v>
          </cell>
          <cell r="G304">
            <v>254</v>
          </cell>
        </row>
        <row r="305">
          <cell r="B305" t="str">
            <v>ST10050050A</v>
          </cell>
          <cell r="C305">
            <v>300</v>
          </cell>
          <cell r="D305" t="str">
            <v>Cabo de cobre estanhado, seção de 7x2,5mm2.</v>
          </cell>
          <cell r="E305" t="str">
            <v>m</v>
          </cell>
          <cell r="F305">
            <v>4.8499999999999996</v>
          </cell>
          <cell r="G305">
            <v>1000</v>
          </cell>
        </row>
        <row r="306">
          <cell r="B306" t="str">
            <v>ST10050100A</v>
          </cell>
          <cell r="C306">
            <v>301</v>
          </cell>
          <cell r="D306" t="str">
            <v>Cabo de cobre estanhado, seção de 4x6mm2.</v>
          </cell>
          <cell r="E306" t="str">
            <v>m</v>
          </cell>
          <cell r="F306">
            <v>5.64</v>
          </cell>
          <cell r="G306">
            <v>400</v>
          </cell>
        </row>
        <row r="307">
          <cell r="B307" t="str">
            <v>ST10050150A</v>
          </cell>
          <cell r="C307">
            <v>302</v>
          </cell>
          <cell r="D307" t="str">
            <v>Cabo de cobre estanhado, seção de 4x10mm2.</v>
          </cell>
          <cell r="E307" t="str">
            <v>m</v>
          </cell>
          <cell r="F307">
            <v>8.77</v>
          </cell>
          <cell r="G307">
            <v>240</v>
          </cell>
        </row>
        <row r="308">
          <cell r="B308" t="str">
            <v>ST10050250A</v>
          </cell>
          <cell r="C308">
            <v>303</v>
          </cell>
          <cell r="D308" t="str">
            <v>Caixa com tampa de ferro leve 300L-400mm,CET-RIO.</v>
          </cell>
          <cell r="E308" t="str">
            <v>un</v>
          </cell>
          <cell r="F308">
            <v>72.06</v>
          </cell>
          <cell r="G308">
            <v>48</v>
          </cell>
        </row>
        <row r="309">
          <cell r="B309" t="str">
            <v>ST10200150A</v>
          </cell>
          <cell r="C309">
            <v>304</v>
          </cell>
          <cell r="D309" t="str">
            <v xml:space="preserve">Base de concreto armado para controlador de tráfego.  </v>
          </cell>
          <cell r="E309" t="str">
            <v>un</v>
          </cell>
          <cell r="F309">
            <v>49.39</v>
          </cell>
          <cell r="G309">
            <v>4</v>
          </cell>
        </row>
        <row r="310">
          <cell r="B310" t="str">
            <v>ST10200250A</v>
          </cell>
          <cell r="C310">
            <v>305</v>
          </cell>
          <cell r="D310" t="str">
            <v xml:space="preserve">Instalação, programação de controlador de tráfego.    </v>
          </cell>
          <cell r="E310" t="str">
            <v>un</v>
          </cell>
          <cell r="F310">
            <v>159.88</v>
          </cell>
          <cell r="G310">
            <v>4</v>
          </cell>
        </row>
        <row r="311">
          <cell r="B311" t="str">
            <v>ST10200300</v>
          </cell>
          <cell r="C311">
            <v>306</v>
          </cell>
          <cell r="D311" t="str">
            <v>Serviços de instalação de laços indutivos.</v>
          </cell>
          <cell r="E311" t="str">
            <v>un</v>
          </cell>
          <cell r="F311">
            <v>680</v>
          </cell>
          <cell r="G311">
            <v>7</v>
          </cell>
        </row>
        <row r="312">
          <cell r="B312" t="str">
            <v>ST15100200</v>
          </cell>
          <cell r="C312">
            <v>307</v>
          </cell>
          <cell r="D312" t="str">
            <v>Poste tipo G9, simples, de 2" de diâmetro.</v>
          </cell>
          <cell r="E312" t="str">
            <v>un</v>
          </cell>
          <cell r="F312">
            <v>163.80000000000001</v>
          </cell>
          <cell r="G312">
            <v>70</v>
          </cell>
        </row>
        <row r="313">
          <cell r="B313" t="str">
            <v>ST15100250</v>
          </cell>
          <cell r="C313">
            <v>308</v>
          </cell>
          <cell r="D313" t="str">
            <v>Poste tipo S5, simples, de 4" de diâmetro.</v>
          </cell>
          <cell r="E313" t="str">
            <v>un</v>
          </cell>
          <cell r="F313">
            <v>496.65</v>
          </cell>
          <cell r="G313">
            <v>19</v>
          </cell>
        </row>
        <row r="314">
          <cell r="B314" t="str">
            <v>ST15100350</v>
          </cell>
          <cell r="C314">
            <v>309</v>
          </cell>
          <cell r="D314" t="str">
            <v>Poste tipo G2 ou S2, coluna de 4 1/2" de diâmetro.</v>
          </cell>
          <cell r="E314" t="str">
            <v>un</v>
          </cell>
          <cell r="F314">
            <v>1234.8</v>
          </cell>
          <cell r="G314">
            <v>14</v>
          </cell>
        </row>
        <row r="315">
          <cell r="B315" t="str">
            <v>ST15100400</v>
          </cell>
          <cell r="C315">
            <v>310</v>
          </cell>
          <cell r="D315" t="str">
            <v>Poste tipo G1 ou S1, coluna de 4 1/2" de diâmetro.</v>
          </cell>
          <cell r="E315" t="str">
            <v>un</v>
          </cell>
          <cell r="F315">
            <v>1342.95</v>
          </cell>
          <cell r="G315">
            <v>15</v>
          </cell>
        </row>
        <row r="316">
          <cell r="B316" t="str">
            <v>ST25050300A</v>
          </cell>
          <cell r="C316">
            <v>311</v>
          </cell>
          <cell r="D316" t="str">
            <v>Instalação subterrânea de cabos de comunicação.</v>
          </cell>
          <cell r="E316" t="str">
            <v>m</v>
          </cell>
          <cell r="F316">
            <v>2.12</v>
          </cell>
          <cell r="G316">
            <v>5700</v>
          </cell>
        </row>
        <row r="317">
          <cell r="B317" t="str">
            <v>ST45150050</v>
          </cell>
          <cell r="C317">
            <v>312</v>
          </cell>
          <cell r="D317" t="str">
            <v>Caixa com tampa de ferro,leve 600L-600mmCET-RIO.</v>
          </cell>
          <cell r="E317" t="str">
            <v>un</v>
          </cell>
          <cell r="F317">
            <v>265.45</v>
          </cell>
          <cell r="G317">
            <v>55</v>
          </cell>
        </row>
        <row r="318">
          <cell r="B318" t="str">
            <v>ST45200050</v>
          </cell>
          <cell r="C318">
            <v>313</v>
          </cell>
          <cell r="D318" t="str">
            <v>Cabo de cobre estanhado, comando,XLPE 9x1,5mm2.</v>
          </cell>
          <cell r="E318" t="str">
            <v>m</v>
          </cell>
          <cell r="F318">
            <v>4.34</v>
          </cell>
          <cell r="G318">
            <v>1800</v>
          </cell>
        </row>
        <row r="319">
          <cell r="B319" t="str">
            <v>ST45200200</v>
          </cell>
          <cell r="C319">
            <v>314</v>
          </cell>
          <cell r="D319" t="str">
            <v xml:space="preserve">Instalação e teste de blocos semafóricos.  </v>
          </cell>
          <cell r="E319" t="str">
            <v>un</v>
          </cell>
          <cell r="F319">
            <v>54.85</v>
          </cell>
          <cell r="G319">
            <v>58</v>
          </cell>
        </row>
        <row r="321">
          <cell r="B321" t="str">
            <v>ITENS INSERIDOS</v>
          </cell>
        </row>
        <row r="322">
          <cell r="B322" t="str">
            <v>BP20150053</v>
          </cell>
          <cell r="C322">
            <v>315</v>
          </cell>
          <cell r="D322" t="str">
            <v>Sarjeta e meio-fio conjugados, moldado no local, 0,45m.</v>
          </cell>
          <cell r="E322" t="str">
            <v>m</v>
          </cell>
          <cell r="F322">
            <v>37.200000000000003</v>
          </cell>
          <cell r="G322">
            <v>3640.55</v>
          </cell>
        </row>
        <row r="323">
          <cell r="B323" t="str">
            <v>BP10200356</v>
          </cell>
          <cell r="C323">
            <v>316</v>
          </cell>
          <cell r="D323" t="str">
            <v xml:space="preserve">Revestimento intertravado, cor natural, 8cm. </v>
          </cell>
          <cell r="E323" t="str">
            <v>m2</v>
          </cell>
          <cell r="F323">
            <v>38.08</v>
          </cell>
          <cell r="G323">
            <v>13265.71</v>
          </cell>
        </row>
        <row r="324">
          <cell r="B324" t="str">
            <v>BP10200359</v>
          </cell>
          <cell r="C324">
            <v>317</v>
          </cell>
          <cell r="D324" t="str">
            <v>Revestimento intertravado com cimento cinza, colorido; 8cm.</v>
          </cell>
          <cell r="E324" t="str">
            <v>m2</v>
          </cell>
          <cell r="F324">
            <v>43.85</v>
          </cell>
          <cell r="G324">
            <v>1167.57</v>
          </cell>
        </row>
        <row r="326">
          <cell r="B326" t="str">
            <v>ITENS NOVOS</v>
          </cell>
        </row>
        <row r="327">
          <cell r="B327" t="str">
            <v>AD05200050</v>
          </cell>
          <cell r="C327">
            <v>318</v>
          </cell>
          <cell r="D327" t="str">
            <v xml:space="preserve">Sondagem a percurssao ate 3" </v>
          </cell>
          <cell r="E327" t="str">
            <v>m</v>
          </cell>
          <cell r="F327">
            <v>49</v>
          </cell>
          <cell r="G327">
            <v>270</v>
          </cell>
        </row>
        <row r="328">
          <cell r="B328" t="str">
            <v>AD15050050</v>
          </cell>
          <cell r="C328">
            <v>319</v>
          </cell>
          <cell r="D328" t="str">
            <v>Deslocamento, entre furos, sondagem a percurssao.</v>
          </cell>
          <cell r="E328" t="str">
            <v>un</v>
          </cell>
          <cell r="F328">
            <v>152.19</v>
          </cell>
          <cell r="G328">
            <v>13</v>
          </cell>
        </row>
        <row r="329">
          <cell r="B329" t="str">
            <v>AD20150050</v>
          </cell>
          <cell r="C329">
            <v>320</v>
          </cell>
          <cell r="D329" t="str">
            <v>Container para escritorio.</v>
          </cell>
          <cell r="E329" t="str">
            <v>un.mes</v>
          </cell>
          <cell r="F329">
            <v>494.18</v>
          </cell>
          <cell r="G329">
            <v>6</v>
          </cell>
        </row>
        <row r="330">
          <cell r="B330" t="str">
            <v>AD20150150</v>
          </cell>
          <cell r="C330">
            <v>321</v>
          </cell>
          <cell r="D330" t="str">
            <v>Container para WC.</v>
          </cell>
          <cell r="E330" t="str">
            <v>un.mes</v>
          </cell>
          <cell r="F330">
            <v>511.48</v>
          </cell>
          <cell r="G330">
            <v>3</v>
          </cell>
        </row>
        <row r="331">
          <cell r="B331" t="str">
            <v>AD40050128</v>
          </cell>
          <cell r="C331">
            <v>322</v>
          </cell>
          <cell r="D331" t="str">
            <v>Engenheiro coordenador geral de projetos.</v>
          </cell>
          <cell r="E331" t="str">
            <v>h</v>
          </cell>
          <cell r="F331">
            <v>43.69</v>
          </cell>
          <cell r="G331">
            <v>378</v>
          </cell>
        </row>
        <row r="332">
          <cell r="B332" t="str">
            <v>AD40050152</v>
          </cell>
          <cell r="C332">
            <v>323</v>
          </cell>
          <cell r="D332" t="str">
            <v>Mestre de obra A (inclusive encargos sociais).</v>
          </cell>
          <cell r="E332" t="str">
            <v>h</v>
          </cell>
          <cell r="F332">
            <v>15.91</v>
          </cell>
          <cell r="G332">
            <v>3009</v>
          </cell>
        </row>
        <row r="333">
          <cell r="B333" t="str">
            <v>AL05250450</v>
          </cell>
          <cell r="C333">
            <v>324</v>
          </cell>
          <cell r="D333" t="str">
            <v>Alvenaria de blocos de concreto (20x20x40)cm.</v>
          </cell>
          <cell r="E333" t="str">
            <v>m2</v>
          </cell>
          <cell r="F333">
            <v>32.409999999999997</v>
          </cell>
          <cell r="G333">
            <v>732.34</v>
          </cell>
        </row>
        <row r="334">
          <cell r="B334" t="str">
            <v>BP10250303</v>
          </cell>
          <cell r="C334">
            <v>325</v>
          </cell>
          <cell r="D334" t="str">
            <v>Pavimentacao com paralelepipedos, colchao de pó.</v>
          </cell>
          <cell r="E334" t="str">
            <v>m2</v>
          </cell>
          <cell r="F334">
            <v>34.6</v>
          </cell>
          <cell r="G334">
            <v>577.88</v>
          </cell>
        </row>
        <row r="335">
          <cell r="B335" t="str">
            <v>BP20100100</v>
          </cell>
          <cell r="C335">
            <v>326</v>
          </cell>
          <cell r="D335" t="str">
            <v>Meio-fio de concreto 13,5MPa mold no local, 0,15x0,30m.</v>
          </cell>
          <cell r="E335" t="str">
            <v>m</v>
          </cell>
          <cell r="F335">
            <v>23.38</v>
          </cell>
          <cell r="G335">
            <v>277.51</v>
          </cell>
        </row>
        <row r="336">
          <cell r="B336" t="str">
            <v>DR30200053</v>
          </cell>
          <cell r="C336">
            <v>327</v>
          </cell>
          <cell r="D336" t="str">
            <v>Caixa de inspecao para esgoto sanitario 0,75m de prof.</v>
          </cell>
          <cell r="E336" t="str">
            <v>un</v>
          </cell>
          <cell r="F336">
            <v>247.46</v>
          </cell>
          <cell r="G336">
            <v>79</v>
          </cell>
        </row>
        <row r="337">
          <cell r="B337" t="str">
            <v>DR35050050</v>
          </cell>
          <cell r="C337">
            <v>328</v>
          </cell>
          <cell r="D337" t="str">
            <v>Tampao de ferro fundido artic., de 30cm,RIOLUZ/CET-RIO.</v>
          </cell>
          <cell r="E337" t="str">
            <v xml:space="preserve">un  </v>
          </cell>
          <cell r="F337">
            <v>50.48</v>
          </cell>
          <cell r="G337">
            <v>199</v>
          </cell>
        </row>
        <row r="338">
          <cell r="B338" t="str">
            <v>DR35050053</v>
          </cell>
          <cell r="C338">
            <v>329</v>
          </cell>
          <cell r="D338" t="str">
            <v>Tampao de ferro fundido leve ø0,60m padrao RIOLUZ.</v>
          </cell>
          <cell r="E338" t="str">
            <v xml:space="preserve">un  </v>
          </cell>
          <cell r="F338">
            <v>206.59</v>
          </cell>
          <cell r="G338">
            <v>14</v>
          </cell>
        </row>
        <row r="339">
          <cell r="B339" t="str">
            <v>DR55050050</v>
          </cell>
          <cell r="C339">
            <v>330</v>
          </cell>
          <cell r="D339" t="str">
            <v>Camada horizontal de brita.</v>
          </cell>
          <cell r="E339" t="str">
            <v>m3</v>
          </cell>
          <cell r="F339">
            <v>41.32</v>
          </cell>
          <cell r="G339">
            <v>38.5</v>
          </cell>
        </row>
        <row r="340">
          <cell r="B340" t="str">
            <v>ET05600050</v>
          </cell>
          <cell r="C340">
            <v>331</v>
          </cell>
          <cell r="D340" t="str">
            <v>Concreto armado de 15MPa.</v>
          </cell>
          <cell r="E340" t="str">
            <v>m3</v>
          </cell>
          <cell r="F340">
            <v>700.29</v>
          </cell>
          <cell r="G340">
            <v>148.97999999999999</v>
          </cell>
        </row>
        <row r="341">
          <cell r="B341" t="str">
            <v>ET15200103</v>
          </cell>
          <cell r="C341">
            <v>332</v>
          </cell>
          <cell r="D341" t="str">
            <v>Formas de placas de Madeirit,17mm de espessura plast.</v>
          </cell>
          <cell r="E341" t="str">
            <v>m2</v>
          </cell>
          <cell r="F341">
            <v>47.48</v>
          </cell>
          <cell r="G341">
            <v>1739.95</v>
          </cell>
        </row>
        <row r="342">
          <cell r="B342" t="str">
            <v>ET20050050</v>
          </cell>
          <cell r="C342">
            <v>333</v>
          </cell>
          <cell r="D342" t="str">
            <v>Escoramento de pontilhoes,pontes,viadutos concreto armado.</v>
          </cell>
          <cell r="E342" t="str">
            <v>m3</v>
          </cell>
          <cell r="F342">
            <v>40.97</v>
          </cell>
          <cell r="G342">
            <v>2258.8000000000002</v>
          </cell>
        </row>
        <row r="343">
          <cell r="B343" t="str">
            <v>ET20300100</v>
          </cell>
          <cell r="C343">
            <v>334</v>
          </cell>
          <cell r="D343" t="str">
            <v xml:space="preserve">Escoramento de formas de 1,50m e ate 5m. </v>
          </cell>
          <cell r="E343" t="str">
            <v>m2</v>
          </cell>
          <cell r="F343">
            <v>17.66</v>
          </cell>
          <cell r="G343">
            <v>943.11</v>
          </cell>
        </row>
        <row r="344">
          <cell r="B344" t="str">
            <v>ET40050121</v>
          </cell>
          <cell r="C344">
            <v>335</v>
          </cell>
          <cell r="D344" t="str">
            <v>Tela de aco Telcon com malha de (10x10)cm.</v>
          </cell>
          <cell r="E344" t="str">
            <v>m2</v>
          </cell>
          <cell r="F344">
            <v>24.52</v>
          </cell>
          <cell r="G344">
            <v>1582.14</v>
          </cell>
        </row>
        <row r="345">
          <cell r="B345" t="str">
            <v>ET60050053</v>
          </cell>
          <cell r="C345">
            <v>336</v>
          </cell>
          <cell r="D345" t="str">
            <v>Concreto usinado 11MPa.</v>
          </cell>
          <cell r="E345" t="str">
            <v>m3</v>
          </cell>
          <cell r="F345">
            <v>166.68</v>
          </cell>
          <cell r="G345">
            <v>678.35</v>
          </cell>
        </row>
        <row r="346">
          <cell r="B346" t="str">
            <v>ET60050068</v>
          </cell>
          <cell r="C346">
            <v>337</v>
          </cell>
          <cell r="D346" t="str">
            <v>Concreto usinado 22,5MPa.</v>
          </cell>
          <cell r="E346" t="str">
            <v>m3</v>
          </cell>
          <cell r="F346">
            <v>209.87</v>
          </cell>
          <cell r="G346">
            <v>79.11</v>
          </cell>
        </row>
        <row r="347">
          <cell r="B347" t="str">
            <v>IP25100025</v>
          </cell>
          <cell r="C347">
            <v>338</v>
          </cell>
          <cell r="D347" t="str">
            <v>Caixa Hand-Hole, (0,30x0,30)m.</v>
          </cell>
          <cell r="E347" t="str">
            <v>un</v>
          </cell>
          <cell r="F347">
            <v>26.29</v>
          </cell>
          <cell r="G347">
            <v>227</v>
          </cell>
        </row>
        <row r="348">
          <cell r="B348" t="str">
            <v>IP25200050</v>
          </cell>
          <cell r="C348">
            <v>339</v>
          </cell>
          <cell r="D348" t="str">
            <v>Tampao de ferro tipo leve padrao RIOLUZ.</v>
          </cell>
          <cell r="E348" t="str">
            <v>un</v>
          </cell>
          <cell r="F348">
            <v>188.93</v>
          </cell>
          <cell r="G348">
            <v>100</v>
          </cell>
        </row>
        <row r="349">
          <cell r="B349" t="str">
            <v>IP55150100</v>
          </cell>
          <cell r="C349">
            <v>340</v>
          </cell>
          <cell r="D349" t="str">
            <v>Chumbador para fixacao de poste de aco.</v>
          </cell>
          <cell r="E349" t="str">
            <v>un</v>
          </cell>
          <cell r="F349">
            <v>27.89</v>
          </cell>
          <cell r="G349">
            <v>1304</v>
          </cell>
        </row>
        <row r="350">
          <cell r="B350" t="str">
            <v>IT10400050</v>
          </cell>
          <cell r="C350">
            <v>341</v>
          </cell>
          <cell r="D350" t="str">
            <v>Ligacao domiciliar de agua.</v>
          </cell>
          <cell r="E350" t="str">
            <v>un</v>
          </cell>
          <cell r="F350">
            <v>96.69</v>
          </cell>
          <cell r="G350">
            <v>67</v>
          </cell>
        </row>
        <row r="351">
          <cell r="B351" t="str">
            <v>IT15600100</v>
          </cell>
          <cell r="C351">
            <v>342</v>
          </cell>
          <cell r="D351" t="str">
            <v>Ligacao de esgoto sanitario, em manilha de 100mm.</v>
          </cell>
          <cell r="E351" t="str">
            <v>un</v>
          </cell>
          <cell r="F351">
            <v>344.53</v>
          </cell>
          <cell r="G351">
            <v>79</v>
          </cell>
        </row>
        <row r="352">
          <cell r="B352" t="str">
            <v>MT05050100</v>
          </cell>
          <cell r="C352">
            <v>343</v>
          </cell>
          <cell r="D352" t="str">
            <v>Escavacao manual de vala, 1,50m e 3m de profundidade.</v>
          </cell>
          <cell r="E352" t="str">
            <v>m3</v>
          </cell>
          <cell r="F352">
            <v>19.93</v>
          </cell>
          <cell r="G352">
            <v>1092</v>
          </cell>
        </row>
        <row r="353">
          <cell r="B353" t="str">
            <v>MT05100100</v>
          </cell>
          <cell r="C353">
            <v>344</v>
          </cell>
          <cell r="D353" t="str">
            <v>Escavacao manual de vala a frio.</v>
          </cell>
          <cell r="E353" t="str">
            <v>m3</v>
          </cell>
          <cell r="F353">
            <v>22.26</v>
          </cell>
          <cell r="G353">
            <v>3071.18</v>
          </cell>
        </row>
        <row r="354">
          <cell r="B354" t="str">
            <v>MT05150050</v>
          </cell>
          <cell r="C354">
            <v>345</v>
          </cell>
          <cell r="D354" t="str">
            <v>Escavacao manual de vala em lodo, ate 1,50m.</v>
          </cell>
          <cell r="E354" t="str">
            <v>m3</v>
          </cell>
          <cell r="F354">
            <v>24.36</v>
          </cell>
          <cell r="G354">
            <v>1395.9</v>
          </cell>
        </row>
        <row r="355">
          <cell r="B355" t="str">
            <v>PJ25250050</v>
          </cell>
          <cell r="C355">
            <v>346</v>
          </cell>
          <cell r="D355" t="str">
            <v>Balizador modelo Copacabana, cilindrico, liso, pre-fabricado.</v>
          </cell>
          <cell r="E355" t="str">
            <v>un</v>
          </cell>
          <cell r="F355">
            <v>98.43</v>
          </cell>
          <cell r="G355">
            <v>419</v>
          </cell>
        </row>
        <row r="356">
          <cell r="B356" t="str">
            <v>RV10050215</v>
          </cell>
          <cell r="C356">
            <v>347</v>
          </cell>
          <cell r="D356" t="str">
            <v>Revestimento externo, de 1 vez.</v>
          </cell>
          <cell r="E356" t="str">
            <v>m2</v>
          </cell>
          <cell r="F356">
            <v>17.29</v>
          </cell>
          <cell r="G356">
            <v>501.79</v>
          </cell>
        </row>
        <row r="357">
          <cell r="B357" t="str">
            <v>SC35050100</v>
          </cell>
          <cell r="C357">
            <v>348</v>
          </cell>
          <cell r="D357" t="str">
            <v>Levantamento ou rebaixamento de tampao, calçada.</v>
          </cell>
          <cell r="E357" t="str">
            <v>un</v>
          </cell>
          <cell r="F357">
            <v>75.849999999999994</v>
          </cell>
          <cell r="G357">
            <v>121</v>
          </cell>
        </row>
        <row r="358">
          <cell r="B358" t="str">
            <v>SE20100253</v>
          </cell>
          <cell r="C358">
            <v>349</v>
          </cell>
          <cell r="D358" t="str">
            <v>Levantamento topografico planialtimetrico e cadastral.</v>
          </cell>
          <cell r="E358" t="str">
            <v>ha</v>
          </cell>
          <cell r="F358">
            <v>2252.4299999999998</v>
          </cell>
          <cell r="G358">
            <v>5.18</v>
          </cell>
        </row>
        <row r="359">
          <cell r="B359" t="str">
            <v>SE25900300</v>
          </cell>
          <cell r="C359">
            <v>350</v>
          </cell>
          <cell r="D359" t="str">
            <v>Servicos de elaboracao de projeto estrutural final de eng.</v>
          </cell>
          <cell r="E359" t="str">
            <v>m2</v>
          </cell>
          <cell r="F359">
            <v>37.130000000000003</v>
          </cell>
          <cell r="G359">
            <v>1149</v>
          </cell>
        </row>
        <row r="360">
          <cell r="B360" t="str">
            <v>ST45150100</v>
          </cell>
          <cell r="C360">
            <v>351</v>
          </cell>
          <cell r="D360" t="str">
            <v>Caixa com tampa de ferro leve 600L-900mm,CET-RIO.</v>
          </cell>
          <cell r="E360" t="str">
            <v xml:space="preserve">un  </v>
          </cell>
          <cell r="F360">
            <v>295.7</v>
          </cell>
          <cell r="G360">
            <v>41</v>
          </cell>
        </row>
        <row r="361">
          <cell r="B361" t="str">
            <v>TC05100050</v>
          </cell>
          <cell r="C361">
            <v>352</v>
          </cell>
          <cell r="D361" t="str">
            <v>Transporte horizontal material em carrinho de mao.</v>
          </cell>
          <cell r="E361" t="str">
            <v>t.dam</v>
          </cell>
          <cell r="F361">
            <v>1.19</v>
          </cell>
          <cell r="G361">
            <v>103434.34</v>
          </cell>
        </row>
        <row r="362">
          <cell r="B362" t="str">
            <v>TC10050350</v>
          </cell>
          <cell r="C362">
            <v>353</v>
          </cell>
          <cell r="D362" t="str">
            <v>Carga e descarga mecanica, com Pa-Carregadeira.</v>
          </cell>
          <cell r="E362" t="str">
            <v xml:space="preserve">t </v>
          </cell>
          <cell r="F362">
            <v>0.51</v>
          </cell>
          <cell r="G362">
            <v>43094.67</v>
          </cell>
        </row>
        <row r="363">
          <cell r="B363" t="str">
            <v>UNI</v>
          </cell>
          <cell r="C363" t="str">
            <v>N1</v>
          </cell>
          <cell r="D363" t="str">
            <v>Tampa light 80x80cm</v>
          </cell>
          <cell r="E363" t="str">
            <v>un</v>
          </cell>
          <cell r="F363">
            <v>259.04000000000002</v>
          </cell>
        </row>
        <row r="365">
          <cell r="B365" t="str">
            <v>ITENS FGV</v>
          </cell>
        </row>
        <row r="366">
          <cell r="B366" t="str">
            <v>BP10050653</v>
          </cell>
          <cell r="C366" t="str">
            <v>F1</v>
          </cell>
          <cell r="D366" t="str">
            <v>Revestimento de CBUQ, com 5cm de espessura.</v>
          </cell>
          <cell r="E366" t="str">
            <v>m2</v>
          </cell>
          <cell r="F366">
            <v>12.77</v>
          </cell>
        </row>
        <row r="367">
          <cell r="B367" t="str">
            <v>BP20200053</v>
          </cell>
          <cell r="C367" t="str">
            <v>F2</v>
          </cell>
          <cell r="D367" t="str">
            <v>Meio-fio de concreto pre-moldado altura de 0,45m.</v>
          </cell>
          <cell r="E367" t="str">
            <v>m</v>
          </cell>
          <cell r="F367">
            <v>21.71</v>
          </cell>
        </row>
        <row r="368">
          <cell r="B368" t="str">
            <v>CE05050050</v>
          </cell>
          <cell r="C368" t="str">
            <v>F3</v>
          </cell>
          <cell r="D368" t="str">
            <v>Prestacao de servicos de engenharia.</v>
          </cell>
          <cell r="E368" t="str">
            <v>hh</v>
          </cell>
          <cell r="F368">
            <v>39.4</v>
          </cell>
        </row>
        <row r="369">
          <cell r="B369" t="str">
            <v>DR30200050</v>
          </cell>
          <cell r="C369" t="str">
            <v>F4</v>
          </cell>
          <cell r="D369" t="str">
            <v>Caixa de inspecao de esgoto, 0,70m de profundidade.</v>
          </cell>
          <cell r="E369" t="str">
            <v>un</v>
          </cell>
          <cell r="F369">
            <v>245.86</v>
          </cell>
        </row>
        <row r="370">
          <cell r="B370" t="str">
            <v>EQ45050150</v>
          </cell>
          <cell r="C370" t="str">
            <v>F5</v>
          </cell>
          <cell r="D370" t="str">
            <v>Compressor de ar. Aluguel produtivo.</v>
          </cell>
          <cell r="E370" t="str">
            <v>h</v>
          </cell>
          <cell r="F370">
            <v>26.28</v>
          </cell>
        </row>
        <row r="371">
          <cell r="B371" t="str">
            <v>ET60050100</v>
          </cell>
          <cell r="C371" t="str">
            <v>F6</v>
          </cell>
          <cell r="D371" t="str">
            <v>Concreto usinado 40Mpa.</v>
          </cell>
          <cell r="E371" t="str">
            <v>m3</v>
          </cell>
          <cell r="F371">
            <v>274.33999999999997</v>
          </cell>
        </row>
        <row r="372">
          <cell r="B372" t="str">
            <v>IP05100400</v>
          </cell>
          <cell r="C372" t="str">
            <v>F7</v>
          </cell>
          <cell r="D372" t="str">
            <v>Poste Multi-Uso de aco, reto, cilindrico de 5,60m.</v>
          </cell>
          <cell r="E372" t="str">
            <v>par</v>
          </cell>
          <cell r="F372">
            <v>1366</v>
          </cell>
        </row>
        <row r="373">
          <cell r="B373" t="str">
            <v>IP05100850</v>
          </cell>
          <cell r="C373" t="str">
            <v>F8</v>
          </cell>
          <cell r="D373" t="str">
            <v>Poste Multi-Uso de aco, reto, cilindrico de 9,5m.</v>
          </cell>
          <cell r="E373" t="str">
            <v>un</v>
          </cell>
          <cell r="F373">
            <v>2656.14</v>
          </cell>
        </row>
        <row r="374">
          <cell r="B374" t="str">
            <v>IP05250150</v>
          </cell>
          <cell r="C374" t="str">
            <v>F9</v>
          </cell>
          <cell r="D374" t="str">
            <v>Poste de aco, reto, de 4,50m ate 6m. Assentamento.</v>
          </cell>
          <cell r="E374" t="str">
            <v>un</v>
          </cell>
          <cell r="F374">
            <v>53.59</v>
          </cell>
        </row>
        <row r="375">
          <cell r="B375" t="str">
            <v>IP05250200</v>
          </cell>
          <cell r="C375" t="str">
            <v>F10</v>
          </cell>
          <cell r="D375" t="str">
            <v>Poste de aco, reto, de 7m ate 12m. Assentamento.</v>
          </cell>
          <cell r="E375" t="str">
            <v>un</v>
          </cell>
          <cell r="F375">
            <v>108.83</v>
          </cell>
        </row>
        <row r="376">
          <cell r="B376" t="str">
            <v>IP05500050</v>
          </cell>
          <cell r="C376" t="str">
            <v>F11</v>
          </cell>
          <cell r="D376" t="str">
            <v>Braco para luminaria de 0,39m.</v>
          </cell>
          <cell r="E376" t="str">
            <v>par</v>
          </cell>
          <cell r="F376">
            <v>63</v>
          </cell>
        </row>
        <row r="377">
          <cell r="B377" t="str">
            <v>IP05500250</v>
          </cell>
          <cell r="C377" t="str">
            <v>F12</v>
          </cell>
          <cell r="D377" t="str">
            <v>Braco para luminaria de 1,35m.</v>
          </cell>
          <cell r="E377" t="str">
            <v>par</v>
          </cell>
          <cell r="F377">
            <v>115</v>
          </cell>
        </row>
        <row r="378">
          <cell r="B378" t="str">
            <v>IP05550050</v>
          </cell>
          <cell r="C378" t="str">
            <v>F13</v>
          </cell>
          <cell r="D378" t="str">
            <v>Braco, padrao RIOLUZ.  Colocacao.</v>
          </cell>
          <cell r="E378" t="str">
            <v>un</v>
          </cell>
          <cell r="F378">
            <v>9.76</v>
          </cell>
        </row>
        <row r="379">
          <cell r="B379" t="str">
            <v>IP05600050</v>
          </cell>
          <cell r="C379" t="str">
            <v>F14</v>
          </cell>
          <cell r="D379" t="str">
            <v>Pintura de braco com 2 demaos de tinta Aluminac.</v>
          </cell>
          <cell r="E379" t="str">
            <v>un</v>
          </cell>
          <cell r="F379">
            <v>12.29</v>
          </cell>
        </row>
        <row r="380">
          <cell r="B380" t="str">
            <v>IP05600103</v>
          </cell>
          <cell r="C380" t="str">
            <v>F15</v>
          </cell>
          <cell r="D380" t="str">
            <v>Pintura de poste de aco, reto, de 4,5m ate 6m.</v>
          </cell>
          <cell r="E380" t="str">
            <v>un</v>
          </cell>
          <cell r="F380">
            <v>14.73</v>
          </cell>
        </row>
        <row r="381">
          <cell r="B381" t="str">
            <v>IP05600109</v>
          </cell>
          <cell r="C381" t="str">
            <v>F16</v>
          </cell>
          <cell r="D381" t="str">
            <v>Pintura de poste de aco reto, de 10m ate 15m.</v>
          </cell>
          <cell r="E381" t="str">
            <v>un</v>
          </cell>
          <cell r="F381">
            <v>54.04</v>
          </cell>
        </row>
        <row r="382">
          <cell r="B382" t="str">
            <v>IP45050250</v>
          </cell>
          <cell r="C382" t="str">
            <v>F17</v>
          </cell>
          <cell r="D382" t="str">
            <v>Rele fotoeletrico, tipo NA, tensao de 127V, 1200VA.</v>
          </cell>
          <cell r="E382" t="str">
            <v>un</v>
          </cell>
          <cell r="F382">
            <v>11.85</v>
          </cell>
        </row>
        <row r="383">
          <cell r="B383" t="str">
            <v>IP50050059</v>
          </cell>
          <cell r="C383" t="str">
            <v>F18</v>
          </cell>
          <cell r="D383" t="str">
            <v>Luminaria LRJ-25 para lampada de 70W ovoide.</v>
          </cell>
          <cell r="E383" t="str">
            <v>un</v>
          </cell>
          <cell r="F383">
            <v>305.18</v>
          </cell>
        </row>
        <row r="384">
          <cell r="B384" t="str">
            <v>IP50050250</v>
          </cell>
          <cell r="C384" t="str">
            <v>F19</v>
          </cell>
          <cell r="D384" t="str">
            <v>Luminaria LRJ-24 para lampada de 250W tubular.</v>
          </cell>
          <cell r="E384" t="str">
            <v>un</v>
          </cell>
          <cell r="F384">
            <v>361.15</v>
          </cell>
        </row>
        <row r="385">
          <cell r="B385" t="str">
            <v>IP50200106</v>
          </cell>
          <cell r="C385" t="str">
            <v>F20</v>
          </cell>
          <cell r="D385" t="str">
            <v>Nucleo simples para luminarias LRJ-09/16/25.</v>
          </cell>
          <cell r="E385" t="str">
            <v>un</v>
          </cell>
          <cell r="F385">
            <v>40</v>
          </cell>
        </row>
        <row r="386">
          <cell r="B386" t="str">
            <v>IP50200150</v>
          </cell>
          <cell r="C386" t="str">
            <v>F21</v>
          </cell>
          <cell r="D386" t="str">
            <v>Nucleo duplo para luminarias LRJ-01/17/23/24/30/31.</v>
          </cell>
          <cell r="E386" t="str">
            <v>un</v>
          </cell>
          <cell r="F386">
            <v>67</v>
          </cell>
        </row>
        <row r="387">
          <cell r="B387" t="str">
            <v>IP50250421</v>
          </cell>
          <cell r="C387" t="str">
            <v>F22</v>
          </cell>
          <cell r="D387" t="str">
            <v>Lampada de multivapor metalica (MVM) de 250W.</v>
          </cell>
          <cell r="E387" t="str">
            <v>un</v>
          </cell>
          <cell r="F387">
            <v>83.9</v>
          </cell>
        </row>
        <row r="388">
          <cell r="B388" t="str">
            <v>IP50400103</v>
          </cell>
          <cell r="C388" t="str">
            <v>F23</v>
          </cell>
          <cell r="D388" t="str">
            <v>Luminaria fechada com lampada de descarga.</v>
          </cell>
          <cell r="E388" t="str">
            <v>un</v>
          </cell>
          <cell r="F388">
            <v>9.76</v>
          </cell>
        </row>
        <row r="389">
          <cell r="B389" t="str">
            <v>IT25100121</v>
          </cell>
          <cell r="C389" t="str">
            <v>F24</v>
          </cell>
          <cell r="D389" t="str">
            <v>Kanalex diametro de 125mm (5" ).</v>
          </cell>
          <cell r="E389" t="str">
            <v>m</v>
          </cell>
          <cell r="F389">
            <v>10.89</v>
          </cell>
        </row>
        <row r="390">
          <cell r="B390" t="str">
            <v>RV1595005</v>
          </cell>
          <cell r="C390" t="str">
            <v>F25</v>
          </cell>
          <cell r="D390" t="str">
            <v>Piso de alerta em placas marmorizadas, cor vermelha.</v>
          </cell>
          <cell r="E390" t="str">
            <v>m2</v>
          </cell>
          <cell r="F390">
            <v>55.17</v>
          </cell>
        </row>
        <row r="391">
          <cell r="B391" t="str">
            <v>SC05100350</v>
          </cell>
          <cell r="C391" t="str">
            <v>F26</v>
          </cell>
          <cell r="D391" t="str">
            <v>Demolicao com equipamento concreto asfaltico 5cm.</v>
          </cell>
          <cell r="E391" t="str">
            <v>m2</v>
          </cell>
          <cell r="F391">
            <v>5.0999999999999996</v>
          </cell>
        </row>
        <row r="392">
          <cell r="B392" t="str">
            <v>SC05100400</v>
          </cell>
          <cell r="C392" t="str">
            <v>F27</v>
          </cell>
          <cell r="D392" t="str">
            <v>Demolicao com equipamento concreto asfaltico 10cm.</v>
          </cell>
          <cell r="E392" t="str">
            <v>m2</v>
          </cell>
          <cell r="F392">
            <v>7.64</v>
          </cell>
        </row>
        <row r="393">
          <cell r="B393" t="str">
            <v>SC05100450</v>
          </cell>
          <cell r="C393" t="str">
            <v>F28</v>
          </cell>
          <cell r="D393" t="str">
            <v>Demolicao equipamento concreto asfaltico 5cm l=1,20m.</v>
          </cell>
          <cell r="E393" t="str">
            <v>m2</v>
          </cell>
          <cell r="F393">
            <v>5.99</v>
          </cell>
        </row>
        <row r="394">
          <cell r="B394" t="str">
            <v>SC10100100</v>
          </cell>
          <cell r="C394" t="str">
            <v>F29</v>
          </cell>
          <cell r="D394" t="str">
            <v>Operador de trafego, nivel junior.</v>
          </cell>
          <cell r="E394" t="str">
            <v>h</v>
          </cell>
          <cell r="F394">
            <v>10.1</v>
          </cell>
        </row>
        <row r="395">
          <cell r="B395" t="str">
            <v>ST05051050</v>
          </cell>
          <cell r="C395" t="str">
            <v>F30</v>
          </cell>
          <cell r="D395" t="str">
            <v>Sinalizacao horizontal aplicada por aspersao.</v>
          </cell>
          <cell r="E395" t="str">
            <v>m2</v>
          </cell>
          <cell r="F395">
            <v>20.149999999999999</v>
          </cell>
        </row>
        <row r="396">
          <cell r="B396" t="str">
            <v>ST10150350</v>
          </cell>
          <cell r="C396" t="str">
            <v>F31</v>
          </cell>
          <cell r="D396" t="str">
            <v>Conjunto semaforico principal.</v>
          </cell>
          <cell r="E396" t="str">
            <v>un</v>
          </cell>
          <cell r="F396">
            <v>4662</v>
          </cell>
        </row>
        <row r="397">
          <cell r="B397" t="str">
            <v>ST10150400</v>
          </cell>
          <cell r="C397" t="str">
            <v>F32</v>
          </cell>
          <cell r="D397" t="str">
            <v>Conjunto semaforico repetidor.</v>
          </cell>
          <cell r="E397" t="str">
            <v>un</v>
          </cell>
          <cell r="F397">
            <v>2243.85</v>
          </cell>
        </row>
        <row r="398">
          <cell r="B398" t="str">
            <v>ST20100050</v>
          </cell>
          <cell r="C398" t="str">
            <v>F33</v>
          </cell>
          <cell r="D398" t="str">
            <v>Aluguel mensal de radio transmissor-receptor.</v>
          </cell>
          <cell r="E398" t="str">
            <v>mes</v>
          </cell>
          <cell r="F398">
            <v>70</v>
          </cell>
        </row>
        <row r="399">
          <cell r="B399" t="str">
            <v>ST15050100</v>
          </cell>
          <cell r="C399" t="str">
            <v>F34</v>
          </cell>
          <cell r="D399" t="str">
            <v>Portico, coluna tubular, em aco galvanizado.</v>
          </cell>
          <cell r="E399" t="str">
            <v>un</v>
          </cell>
          <cell r="F399">
            <v>35622.78</v>
          </cell>
        </row>
        <row r="400">
          <cell r="B400" t="str">
            <v>TC10050050</v>
          </cell>
          <cell r="C400" t="str">
            <v>F35</v>
          </cell>
          <cell r="D400" t="str">
            <v>Carga e descarga manual de material.</v>
          </cell>
          <cell r="E400" t="str">
            <v>t</v>
          </cell>
          <cell r="F400">
            <v>20.36</v>
          </cell>
        </row>
        <row r="401">
          <cell r="B401" t="str">
            <v>DR10050053</v>
          </cell>
          <cell r="C401" t="str">
            <v>F36</v>
          </cell>
          <cell r="D401" t="str">
            <v>Tubo de ferro fundido, ductil, classe K-9,ø 100mm.</v>
          </cell>
          <cell r="E401" t="str">
            <v>m</v>
          </cell>
          <cell r="F401">
            <v>139.33000000000001</v>
          </cell>
        </row>
        <row r="402">
          <cell r="B402" t="str">
            <v>ST05051800</v>
          </cell>
          <cell r="C402" t="str">
            <v>F37</v>
          </cell>
          <cell r="D402" t="str">
            <v>Tachao bidirecional, conforme especificacao CET-RIO.  Fornecimento.</v>
          </cell>
          <cell r="E402" t="str">
            <v>un</v>
          </cell>
          <cell r="F402">
            <v>21.9</v>
          </cell>
        </row>
        <row r="403">
          <cell r="B403" t="str">
            <v>IP50050253</v>
          </cell>
          <cell r="C403" t="str">
            <v>F38</v>
          </cell>
          <cell r="D403" t="str">
            <v>Luminaria LRJ-33 para lampada vapor de sodio ou multivapor metalico de 250W, IP-66, vidro curvo, corpo em aluminio injetado, para encaixe em tubo com diametro de 60,3mm, com equipamento auxiliar integrado (EM-RIOLUZ no 30), refletor em chapa de aluminio 9</v>
          </cell>
          <cell r="E403" t="str">
            <v>un</v>
          </cell>
          <cell r="F403">
            <v>515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ÓRIA"/>
      <sheetName val="COMP - 01"/>
      <sheetName val="COMP - 02"/>
      <sheetName val="COMP - 03"/>
      <sheetName val="COMP - 04"/>
      <sheetName val="COMP - 05"/>
      <sheetName val="COMP - 06"/>
      <sheetName val="COMP - 07"/>
      <sheetName val="COMP - 08"/>
      <sheetName val="COMP - 09"/>
      <sheetName val="COMP - 10"/>
      <sheetName val="COMP - 11"/>
      <sheetName val="COMP - 12"/>
    </sheetNames>
    <sheetDataSet>
      <sheetData sheetId="0"/>
      <sheetData sheetId="1">
        <row r="8">
          <cell r="A8" t="str">
            <v>1.</v>
          </cell>
        </row>
      </sheetData>
      <sheetData sheetId="2">
        <row r="11">
          <cell r="B11" t="str">
            <v>COMP-01</v>
          </cell>
        </row>
      </sheetData>
      <sheetData sheetId="3">
        <row r="10">
          <cell r="B10" t="str">
            <v>COMP-02</v>
          </cell>
        </row>
      </sheetData>
      <sheetData sheetId="4">
        <row r="9">
          <cell r="B9" t="str">
            <v>COMP - 03</v>
          </cell>
        </row>
      </sheetData>
      <sheetData sheetId="5">
        <row r="10">
          <cell r="B10" t="str">
            <v>COMP-04</v>
          </cell>
        </row>
      </sheetData>
      <sheetData sheetId="6">
        <row r="10">
          <cell r="B10" t="str">
            <v>COMP-05</v>
          </cell>
        </row>
      </sheetData>
      <sheetData sheetId="7">
        <row r="9">
          <cell r="H9">
            <v>0.16669999999999999</v>
          </cell>
        </row>
      </sheetData>
      <sheetData sheetId="8">
        <row r="11">
          <cell r="B11" t="str">
            <v>COMP-07</v>
          </cell>
        </row>
      </sheetData>
      <sheetData sheetId="9">
        <row r="11">
          <cell r="B11" t="str">
            <v>COMP-08</v>
          </cell>
        </row>
      </sheetData>
      <sheetData sheetId="10">
        <row r="11">
          <cell r="B11" t="str">
            <v>COMP-09</v>
          </cell>
        </row>
      </sheetData>
      <sheetData sheetId="11">
        <row r="8">
          <cell r="B8" t="str">
            <v>COMP - 10</v>
          </cell>
        </row>
      </sheetData>
      <sheetData sheetId="12">
        <row r="8">
          <cell r="B8" t="str">
            <v>COMP - 11</v>
          </cell>
        </row>
      </sheetData>
      <sheetData sheetId="13">
        <row r="8">
          <cell r="B8" t="str">
            <v>COMP - 12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GRAMA"/>
      <sheetName val="COMP-12.1.3"/>
      <sheetName val="BDI"/>
    </sheetNames>
    <sheetDataSet>
      <sheetData sheetId="0">
        <row r="7">
          <cell r="K7">
            <v>0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ORIA"/>
      <sheetName val="CRONOGRAMA"/>
      <sheetName val="COMP - 01"/>
      <sheetName val="COMP - 02"/>
    </sheetNames>
    <sheetDataSet>
      <sheetData sheetId="0">
        <row r="7">
          <cell r="I7">
            <v>0.24260000000000001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Estimativa Custo da Obra"/>
      <sheetName val="Custo___de Projetos_Obra"/>
      <sheetName val="01_03 _ Projeto"/>
      <sheetName val="02_03 _ Orçamento"/>
      <sheetName val="03_03 _ Percentuais"/>
      <sheetName val="Percentuais Gerais"/>
      <sheetName val="Cronograma"/>
      <sheetName val="PLANI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étrica"/>
      <sheetName val="Orçamento Global"/>
      <sheetName val="Hidrossanitário"/>
      <sheetName val="Genéricos"/>
      <sheetName val="SBLO_PcP-AmpTPS_fora_CLP"/>
      <sheetName val="Orçamento_Global"/>
      <sheetName val="Percentuais Gerais"/>
    </sheetNames>
    <sheetDataSet>
      <sheetData sheetId="0" refreshError="1"/>
      <sheetData sheetId="1" refreshError="1">
        <row r="38">
          <cell r="D38">
            <v>0.2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  <row r="105">
          <cell r="J105">
            <v>16560</v>
          </cell>
        </row>
        <row r="130">
          <cell r="J130">
            <v>779.1</v>
          </cell>
        </row>
        <row r="137">
          <cell r="J137">
            <v>2328</v>
          </cell>
        </row>
        <row r="141">
          <cell r="J141">
            <v>339.48</v>
          </cell>
        </row>
        <row r="146">
          <cell r="J146">
            <v>34500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."/>
      <sheetName val="Croqui"/>
      <sheetName val="Plan1"/>
      <sheetName val="Comparativo Bet."/>
      <sheetName val="Mat. Bet."/>
      <sheetName val="Calc.transporte"/>
      <sheetName val="Preço MBet."/>
      <sheetName val="TLCB5"/>
      <sheetName val="TLMR"/>
      <sheetName val="TLBM"/>
      <sheetName val="TCCC"/>
      <sheetName val="TLCB10"/>
      <sheetName val="TCCB10"/>
      <sheetName val="TLCC4"/>
      <sheetName val="Quadro res. transp."/>
      <sheetName val="CURVA ABC"/>
      <sheetName val="Orçamento"/>
      <sheetName val="Serviços"/>
      <sheetName val="Cronograma 1º"/>
      <sheetName val="Cronograma 2º"/>
      <sheetName val="Instalação"/>
      <sheetName val="Mobiliz."/>
      <sheetName val="Cpu Trans."/>
      <sheetName val="CAP-CM30"/>
      <sheetName val="Rotineira"/>
      <sheetName val="Veíc."/>
      <sheetName val="Serv.Aux."/>
      <sheetName val="Const. Dren."/>
      <sheetName val="Aux.Dren"/>
      <sheetName val="Serv. Adm."/>
      <sheetName val="Mat.Bet."/>
      <sheetName val="M Obra"/>
      <sheetName val="Equip."/>
      <sheetName val="Materiais"/>
      <sheetName val="DIVISÓRIAS"/>
      <sheetName val="Modelo"/>
    </sheetNames>
    <sheetDataSet>
      <sheetData sheetId="0" refreshError="1"/>
      <sheetData sheetId="1" refreshError="1"/>
      <sheetData sheetId="2" refreshError="1">
        <row r="28">
          <cell r="G28">
            <v>1052.5144578313252</v>
          </cell>
        </row>
        <row r="35">
          <cell r="G35">
            <v>1178.6265060240964</v>
          </cell>
          <cell r="H35">
            <v>241.62</v>
          </cell>
        </row>
      </sheetData>
      <sheetData sheetId="3" refreshError="1"/>
      <sheetData sheetId="4" refreshError="1"/>
      <sheetData sheetId="5" refreshError="1"/>
      <sheetData sheetId="6" refreshError="1">
        <row r="6">
          <cell r="I6">
            <v>10.35</v>
          </cell>
        </row>
        <row r="11">
          <cell r="I11">
            <v>1.82</v>
          </cell>
          <cell r="K11">
            <v>0.47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57">
          <cell r="H57">
            <v>0.66</v>
          </cell>
        </row>
        <row r="457">
          <cell r="H457">
            <v>0.64</v>
          </cell>
        </row>
      </sheetData>
      <sheetData sheetId="23" refreshError="1"/>
      <sheetData sheetId="24" refreshError="1">
        <row r="57">
          <cell r="H57">
            <v>205.41338594265599</v>
          </cell>
        </row>
        <row r="3579">
          <cell r="H3579">
            <v>0.772051966921799</v>
          </cell>
        </row>
      </sheetData>
      <sheetData sheetId="25" refreshError="1"/>
      <sheetData sheetId="26" refreshError="1"/>
      <sheetData sheetId="27" refreshError="1">
        <row r="57">
          <cell r="H57">
            <v>46.36</v>
          </cell>
        </row>
        <row r="137">
          <cell r="H137">
            <v>63.46</v>
          </cell>
        </row>
        <row r="217">
          <cell r="H217">
            <v>32.07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GRAMA"/>
      <sheetName val="COMP - 01"/>
      <sheetName val="COMP - 02"/>
      <sheetName val="COMP - 03"/>
    </sheetNames>
    <sheetDataSet>
      <sheetData sheetId="0">
        <row r="6">
          <cell r="B6" t="str">
            <v xml:space="preserve">SUPERVISÃO TOPOGRAFICA </v>
          </cell>
        </row>
        <row r="8">
          <cell r="B8">
            <v>18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CHO"/>
      <sheetName val="DADOS GERAIS"/>
      <sheetName val="materiais"/>
      <sheetName val="composições"/>
      <sheetName val="DIAGRAMA"/>
      <sheetName val="INVEN. BR 262"/>
      <sheetName val="SERVIÇOS (MATRIZ)"/>
      <sheetName val="SERVIÇOS digitado"/>
      <sheetName val="ORÇAMENTO 01"/>
      <sheetName val="justificativa"/>
      <sheetName val="instalação"/>
      <sheetName val="mobilização"/>
      <sheetName val="Cronograma "/>
      <sheetName val="TCCB10"/>
      <sheetName val="TLCB5"/>
      <sheetName val="TLMR"/>
      <sheetName val="TCC4"/>
      <sheetName val="TLCB10"/>
      <sheetName val="Dados Edital"/>
      <sheetName val="calc. transporte IS 02_2011"/>
      <sheetName val="calc. transporte (2)"/>
      <sheetName val="CROQUI"/>
      <sheetName val="Q.R.DIST.TRANSP."/>
      <sheetName val="comparativo ANP"/>
      <sheetName val="comparativo mat"/>
      <sheetName val="D. CUST. M."/>
      <sheetName val="D.CONS.M"/>
      <sheetName val="DIVISÓRIAS"/>
      <sheetName val="MAT BET"/>
      <sheetName val="CURVA ABC"/>
      <sheetName val="Plan1"/>
    </sheetNames>
    <sheetDataSet>
      <sheetData sheetId="0" refreshError="1">
        <row r="3">
          <cell r="E3" t="str">
            <v>BR-262/MS</v>
          </cell>
        </row>
        <row r="5">
          <cell r="E5" t="str">
            <v>Divisa SP/MS - Fronteira Brasil/Bolívia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TCB5"/>
      <sheetName val="TEB4"/>
      <sheetName val="TCC4"/>
      <sheetName val="TCB10"/>
    </sheetNames>
    <sheetDataSet>
      <sheetData sheetId="0" refreshError="1">
        <row r="12">
          <cell r="G12">
            <v>370</v>
          </cell>
        </row>
        <row r="59">
          <cell r="G59">
            <v>296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GERAL I"/>
      <sheetName val="Estacas Escavadas "/>
      <sheetName val="Calcinacao"/>
      <sheetName val="Estacas Pre-Moldadas"/>
      <sheetName val="Comp"/>
      <sheetName val="Ins Bas"/>
      <sheetName val="Ins Hidro"/>
      <sheetName val="Ins"/>
      <sheetName val="Ins Acab"/>
      <sheetName val="Ins Elet"/>
      <sheetName val="Resumo"/>
      <sheetName val="Módulo1"/>
      <sheetName val="Módulo2"/>
      <sheetName val="cálculo de áreas"/>
    </sheetNames>
    <sheetDataSet>
      <sheetData sheetId="0">
        <row r="361">
          <cell r="E361">
            <v>2646</v>
          </cell>
        </row>
        <row r="362">
          <cell r="E362">
            <v>2646</v>
          </cell>
        </row>
        <row r="363">
          <cell r="E363">
            <v>15</v>
          </cell>
        </row>
      </sheetData>
      <sheetData sheetId="1"/>
      <sheetData sheetId="2"/>
      <sheetData sheetId="3"/>
      <sheetData sheetId="4"/>
      <sheetData sheetId="5">
        <row r="361">
          <cell r="E361">
            <v>2646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."/>
      <sheetName val="Croqui"/>
      <sheetName val="Plan1"/>
      <sheetName val="Comparativo Bet."/>
      <sheetName val="Mat. Bet."/>
      <sheetName val="Calc.transporte"/>
      <sheetName val="Preço MBet."/>
      <sheetName val="TLCB5"/>
      <sheetName val="TLMR"/>
      <sheetName val="TLBM"/>
      <sheetName val="TCCC"/>
      <sheetName val="TLCB10"/>
      <sheetName val="TCCB10"/>
      <sheetName val="TLCC4"/>
      <sheetName val="Quadro res. transp."/>
      <sheetName val="CURVA ABC"/>
      <sheetName val="Orçamento"/>
      <sheetName val="Serviços"/>
      <sheetName val="Cronograma 1º"/>
      <sheetName val="Cronograma 2º"/>
      <sheetName val="Instalação"/>
      <sheetName val="Mobiliz."/>
      <sheetName val="Cpu Trans."/>
      <sheetName val="CAP-CM30"/>
      <sheetName val="Rotineira"/>
      <sheetName val="Veíc."/>
      <sheetName val="Serv.Aux."/>
      <sheetName val="Const. Dren."/>
      <sheetName val="Aux.Dren"/>
      <sheetName val="Serv. Adm."/>
      <sheetName val="CPUMat.Bet."/>
      <sheetName val="M Obra"/>
      <sheetName val="Equip."/>
      <sheetName val="Materiais"/>
      <sheetName val="DIVISÓRIAS"/>
      <sheetName val="Modelo"/>
    </sheetNames>
    <sheetDataSet>
      <sheetData sheetId="0"/>
      <sheetData sheetId="1"/>
      <sheetData sheetId="2"/>
      <sheetData sheetId="3"/>
      <sheetData sheetId="4">
        <row r="23">
          <cell r="E23">
            <v>327.97</v>
          </cell>
        </row>
        <row r="26">
          <cell r="F26">
            <v>296.27</v>
          </cell>
        </row>
        <row r="30">
          <cell r="F30">
            <v>38.79</v>
          </cell>
        </row>
        <row r="37">
          <cell r="F37">
            <v>224.16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GERAIS"/>
      <sheetName val="DADOS PARA PASTAS"/>
      <sheetName val="materiais"/>
      <sheetName val="composições"/>
      <sheetName val="SERVIÇOS"/>
      <sheetName val="ORÇAMENTO 01"/>
      <sheetName val="justificativa"/>
      <sheetName val="instalação"/>
      <sheetName val="mobilização"/>
      <sheetName val="Cronograma "/>
      <sheetName val="TCCB10"/>
      <sheetName val="TLCB5"/>
      <sheetName val="TLMR"/>
      <sheetName val="TCC4"/>
      <sheetName val="TLMB"/>
      <sheetName val="TLCB10"/>
      <sheetName val="Dados Edital"/>
      <sheetName val="calc. transporte"/>
      <sheetName val="INVEN."/>
      <sheetName val="CROQUI"/>
      <sheetName val="Q.R.DIST.TRANSP."/>
      <sheetName val="D. CUST. M."/>
      <sheetName val="D.CONS.M"/>
      <sheetName val="DIVISÓRIAS"/>
      <sheetName val="ORÇAMENTO"/>
      <sheetName val="COMP-01"/>
      <sheetName val="COMP-"/>
      <sheetName val="COMP-02"/>
      <sheetName val="COMP-03"/>
      <sheetName val="COMP-04"/>
      <sheetName val="COMP-05"/>
      <sheetName val="Composicao 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5">
          <cell r="I25">
            <v>16305.401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5">
          <cell r="I25">
            <v>22.52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40"/>
  <sheetViews>
    <sheetView tabSelected="1" view="pageBreakPreview" zoomScaleNormal="100" zoomScaleSheetLayoutView="100" workbookViewId="0">
      <selection activeCell="C22" sqref="C22"/>
    </sheetView>
  </sheetViews>
  <sheetFormatPr defaultRowHeight="14.25"/>
  <cols>
    <col min="1" max="1" width="11.25" customWidth="1"/>
    <col min="2" max="2" width="22.75" customWidth="1"/>
    <col min="3" max="3" width="52.125" customWidth="1"/>
    <col min="4" max="4" width="12.375" customWidth="1"/>
    <col min="5" max="5" width="10.25" customWidth="1"/>
    <col min="6" max="6" width="12" customWidth="1"/>
    <col min="7" max="7" width="16.125" customWidth="1"/>
    <col min="8" max="10" width="22.875" customWidth="1"/>
    <col min="11" max="11" width="12.75" bestFit="1" customWidth="1"/>
    <col min="12" max="13" width="12.75" customWidth="1"/>
    <col min="15" max="15" width="16.125" customWidth="1"/>
    <col min="16" max="16" width="20.75" customWidth="1"/>
    <col min="20" max="20" width="21.375" customWidth="1"/>
  </cols>
  <sheetData>
    <row r="1" spans="1:17" ht="16.5">
      <c r="A1" s="118"/>
      <c r="B1" s="119"/>
      <c r="C1" s="120"/>
      <c r="D1" s="323" t="s">
        <v>349</v>
      </c>
      <c r="E1" s="323"/>
      <c r="F1" s="323"/>
      <c r="G1" s="323"/>
      <c r="H1" s="323"/>
      <c r="I1" s="232"/>
      <c r="J1" s="233"/>
    </row>
    <row r="2" spans="1:17" ht="16.5">
      <c r="A2" s="121"/>
      <c r="B2" s="75"/>
      <c r="C2" s="122"/>
      <c r="D2" s="324" t="s">
        <v>350</v>
      </c>
      <c r="E2" s="324"/>
      <c r="F2" s="324"/>
      <c r="G2" s="324"/>
      <c r="H2" s="324"/>
      <c r="I2" s="230"/>
      <c r="J2" s="231"/>
    </row>
    <row r="3" spans="1:17" ht="16.5">
      <c r="A3" s="121"/>
      <c r="B3" s="75"/>
      <c r="C3" s="122"/>
      <c r="D3" s="324" t="s">
        <v>351</v>
      </c>
      <c r="E3" s="324"/>
      <c r="F3" s="324"/>
      <c r="G3" s="324"/>
      <c r="H3" s="324"/>
      <c r="I3" s="230"/>
      <c r="J3" s="231"/>
    </row>
    <row r="4" spans="1:17" ht="16.5">
      <c r="A4" s="121"/>
      <c r="B4" s="75"/>
      <c r="C4" s="122"/>
      <c r="D4" s="122"/>
      <c r="E4" s="122"/>
      <c r="F4" s="122"/>
      <c r="G4" s="122"/>
      <c r="H4" s="122"/>
      <c r="I4" s="122"/>
      <c r="J4" s="123"/>
      <c r="O4" s="39"/>
      <c r="P4" s="39"/>
    </row>
    <row r="5" spans="1:17" ht="16.5">
      <c r="A5" s="121"/>
      <c r="B5" s="75"/>
      <c r="C5" s="122"/>
      <c r="D5" s="122"/>
      <c r="E5" s="122"/>
      <c r="F5" s="122"/>
      <c r="G5" s="122"/>
      <c r="H5" s="122"/>
      <c r="I5" s="122"/>
      <c r="J5" s="123"/>
      <c r="O5" s="39"/>
      <c r="P5" s="39"/>
    </row>
    <row r="6" spans="1:17" ht="39.75" customHeight="1">
      <c r="A6" s="329" t="s">
        <v>352</v>
      </c>
      <c r="B6" s="330"/>
      <c r="C6" s="331" t="s">
        <v>353</v>
      </c>
      <c r="D6" s="331"/>
      <c r="E6" s="331"/>
      <c r="F6" s="331"/>
      <c r="G6" s="331"/>
      <c r="H6" s="331"/>
      <c r="I6" s="331"/>
      <c r="J6" s="339"/>
    </row>
    <row r="7" spans="1:17" ht="25.9" customHeight="1">
      <c r="A7" s="329" t="s">
        <v>354</v>
      </c>
      <c r="B7" s="330"/>
      <c r="C7" s="331" t="s">
        <v>355</v>
      </c>
      <c r="D7" s="331"/>
      <c r="E7" s="331"/>
      <c r="F7" s="331"/>
      <c r="G7" s="331"/>
      <c r="H7" s="331"/>
      <c r="I7" s="228" t="s">
        <v>451</v>
      </c>
      <c r="J7" s="235"/>
    </row>
    <row r="8" spans="1:17" ht="24.6" customHeight="1">
      <c r="A8" s="329" t="s">
        <v>356</v>
      </c>
      <c r="B8" s="330"/>
      <c r="C8" s="331" t="s">
        <v>357</v>
      </c>
      <c r="D8" s="331"/>
      <c r="E8" s="331"/>
      <c r="F8" s="331"/>
      <c r="G8" s="331"/>
      <c r="H8" s="331"/>
      <c r="I8" s="234"/>
      <c r="J8" s="235"/>
    </row>
    <row r="9" spans="1:17" ht="28.15" customHeight="1">
      <c r="A9" s="329" t="s">
        <v>358</v>
      </c>
      <c r="B9" s="330"/>
      <c r="C9" s="332" t="s">
        <v>359</v>
      </c>
      <c r="D9" s="332"/>
      <c r="E9" s="332"/>
      <c r="F9" s="332"/>
      <c r="G9" s="332"/>
      <c r="H9" s="332"/>
      <c r="J9" s="229"/>
    </row>
    <row r="10" spans="1:17" ht="18">
      <c r="A10" s="333" t="s">
        <v>360</v>
      </c>
      <c r="B10" s="332"/>
      <c r="C10" s="122"/>
      <c r="D10" s="122"/>
      <c r="E10" s="122"/>
      <c r="F10" s="122"/>
      <c r="G10" s="122"/>
      <c r="H10" s="122"/>
      <c r="I10" s="122"/>
      <c r="J10" s="123"/>
      <c r="O10" s="39"/>
      <c r="P10" s="39"/>
    </row>
    <row r="11" spans="1:17" ht="30" customHeight="1">
      <c r="A11" s="340" t="s">
        <v>361</v>
      </c>
      <c r="B11" s="341"/>
      <c r="C11" s="341"/>
      <c r="D11" s="341"/>
      <c r="E11" s="341"/>
      <c r="F11" s="341"/>
      <c r="G11" s="341"/>
      <c r="H11" s="341"/>
      <c r="I11" s="341"/>
      <c r="J11" s="342"/>
    </row>
    <row r="12" spans="1:17" ht="8.4499999999999993" customHeight="1">
      <c r="A12" s="121"/>
      <c r="B12" s="75"/>
      <c r="C12" s="75"/>
      <c r="D12" s="75"/>
      <c r="E12" s="75"/>
      <c r="F12" s="75"/>
      <c r="G12" s="75"/>
      <c r="H12" s="75"/>
      <c r="I12" s="75"/>
      <c r="J12" s="124"/>
    </row>
    <row r="13" spans="1:17" ht="10.15" customHeight="1">
      <c r="A13" s="125"/>
      <c r="B13" s="336" t="s">
        <v>0</v>
      </c>
      <c r="C13" s="336"/>
      <c r="D13" s="336"/>
      <c r="E13" s="336"/>
      <c r="F13" s="336"/>
      <c r="G13" s="336"/>
      <c r="H13" s="306"/>
      <c r="I13" s="306"/>
      <c r="J13" s="126"/>
      <c r="P13" s="1"/>
    </row>
    <row r="14" spans="1:17" ht="47.45" customHeight="1">
      <c r="A14" s="127" t="s">
        <v>1</v>
      </c>
      <c r="B14" s="18" t="s">
        <v>2</v>
      </c>
      <c r="C14" s="18" t="s">
        <v>3</v>
      </c>
      <c r="D14" s="18" t="s">
        <v>4</v>
      </c>
      <c r="E14" s="18" t="s">
        <v>5</v>
      </c>
      <c r="F14" s="18" t="s">
        <v>106</v>
      </c>
      <c r="G14" s="18" t="s">
        <v>448</v>
      </c>
      <c r="H14" s="307" t="s">
        <v>449</v>
      </c>
      <c r="I14" s="18" t="s">
        <v>450</v>
      </c>
      <c r="J14" s="128" t="s">
        <v>453</v>
      </c>
      <c r="O14" s="18" t="s">
        <v>6</v>
      </c>
      <c r="P14" s="18" t="s">
        <v>7</v>
      </c>
    </row>
    <row r="15" spans="1:17" ht="31.9" customHeight="1">
      <c r="A15" s="129" t="s">
        <v>8</v>
      </c>
      <c r="B15" s="337" t="s">
        <v>9</v>
      </c>
      <c r="C15" s="337"/>
      <c r="D15" s="337"/>
      <c r="E15" s="337"/>
      <c r="F15" s="337"/>
      <c r="G15" s="337"/>
      <c r="H15" s="308">
        <f>SUM(H16:H18)</f>
        <v>201177.48</v>
      </c>
      <c r="I15" s="308"/>
      <c r="J15" s="130">
        <f>SUM(J16:J18)</f>
        <v>261067.91999999998</v>
      </c>
      <c r="P15" s="4">
        <v>223636.05</v>
      </c>
    </row>
    <row r="16" spans="1:17" ht="38.450000000000003" customHeight="1">
      <c r="A16" s="131" t="s">
        <v>10</v>
      </c>
      <c r="B16" s="10" t="s">
        <v>11</v>
      </c>
      <c r="C16" s="11" t="s">
        <v>12</v>
      </c>
      <c r="D16" s="10" t="s">
        <v>13</v>
      </c>
      <c r="E16" s="10" t="s">
        <v>14</v>
      </c>
      <c r="F16" s="7">
        <v>1</v>
      </c>
      <c r="G16" s="7">
        <f>TRUNC(COMPOSICOES!I18,2)</f>
        <v>32290.16</v>
      </c>
      <c r="H16" s="321">
        <f t="shared" ref="H16:H18" si="0">TRUNC(F16*G16,2)</f>
        <v>32290.16</v>
      </c>
      <c r="I16" s="321">
        <f>TRUNC(G16*1.2977,2)</f>
        <v>41902.94</v>
      </c>
      <c r="J16" s="322">
        <f>TRUNC(I16*F16,2)</f>
        <v>41902.94</v>
      </c>
      <c r="K16" s="5"/>
      <c r="L16" s="5"/>
      <c r="M16" s="5"/>
      <c r="N16" s="5">
        <f>O16-G16</f>
        <v>3709.84</v>
      </c>
      <c r="O16" s="7">
        <v>36000</v>
      </c>
      <c r="P16" s="3">
        <v>36000</v>
      </c>
      <c r="Q16" s="5">
        <f>P16-H16</f>
        <v>3709.84</v>
      </c>
    </row>
    <row r="17" spans="1:20" ht="39.75" customHeight="1">
      <c r="A17" s="131" t="s">
        <v>15</v>
      </c>
      <c r="B17" s="10">
        <v>4813</v>
      </c>
      <c r="C17" s="11" t="s">
        <v>17</v>
      </c>
      <c r="D17" s="10" t="s">
        <v>18</v>
      </c>
      <c r="E17" s="10" t="s">
        <v>19</v>
      </c>
      <c r="F17" s="7">
        <v>24</v>
      </c>
      <c r="G17" s="7">
        <f>TRUNC(COMPOSICOES!I24,2)</f>
        <v>242.37</v>
      </c>
      <c r="H17" s="321">
        <f t="shared" si="0"/>
        <v>5816.88</v>
      </c>
      <c r="I17" s="321">
        <f t="shared" ref="I17:I18" si="1">TRUNC(G17*1.2977,2)</f>
        <v>314.52</v>
      </c>
      <c r="J17" s="322">
        <f t="shared" ref="J17:J18" si="2">TRUNC(I17*F17,2)</f>
        <v>7548.48</v>
      </c>
      <c r="K17" s="5"/>
      <c r="L17" s="5"/>
      <c r="M17" s="5"/>
      <c r="N17" s="5">
        <f t="shared" ref="N17:N18" si="3">O17-G17</f>
        <v>7.6299999999999955</v>
      </c>
      <c r="O17" s="7">
        <v>250</v>
      </c>
      <c r="P17" s="3">
        <v>6000</v>
      </c>
      <c r="Q17" s="5">
        <f t="shared" ref="Q17:Q18" si="4">P17-H17</f>
        <v>183.11999999999989</v>
      </c>
      <c r="T17" s="6">
        <v>36000</v>
      </c>
    </row>
    <row r="18" spans="1:20" ht="33" customHeight="1">
      <c r="A18" s="131" t="s">
        <v>20</v>
      </c>
      <c r="B18" s="10" t="s">
        <v>21</v>
      </c>
      <c r="C18" s="11" t="s">
        <v>22</v>
      </c>
      <c r="D18" s="10" t="s">
        <v>23</v>
      </c>
      <c r="E18" s="10" t="s">
        <v>24</v>
      </c>
      <c r="F18" s="7">
        <v>1</v>
      </c>
      <c r="G18" s="7">
        <f>TRUNC(COMPOSICOES!I37,2)</f>
        <v>163070.44</v>
      </c>
      <c r="H18" s="321">
        <f t="shared" si="0"/>
        <v>163070.44</v>
      </c>
      <c r="I18" s="321">
        <f t="shared" si="1"/>
        <v>211616.5</v>
      </c>
      <c r="J18" s="322">
        <f t="shared" si="2"/>
        <v>211616.5</v>
      </c>
      <c r="K18" s="5"/>
      <c r="L18" s="5"/>
      <c r="M18" s="5"/>
      <c r="N18" s="5">
        <f t="shared" si="3"/>
        <v>18565.609999999986</v>
      </c>
      <c r="O18" s="7">
        <v>181636.05</v>
      </c>
      <c r="P18" s="3">
        <v>181636.05</v>
      </c>
      <c r="Q18" s="5">
        <f t="shared" si="4"/>
        <v>18565.609999999986</v>
      </c>
    </row>
    <row r="19" spans="1:20" ht="37.9" customHeight="1">
      <c r="A19" s="129" t="s">
        <v>25</v>
      </c>
      <c r="B19" s="338" t="s">
        <v>26</v>
      </c>
      <c r="C19" s="338"/>
      <c r="D19" s="338"/>
      <c r="E19" s="338"/>
      <c r="F19" s="338"/>
      <c r="G19" s="338"/>
      <c r="H19" s="308">
        <f>SUM(H20:H25)</f>
        <v>2089019.62</v>
      </c>
      <c r="I19" s="308"/>
      <c r="J19" s="130">
        <f>SUM(J20:J25)</f>
        <v>2708282.49</v>
      </c>
      <c r="K19" s="5"/>
      <c r="L19" s="5"/>
      <c r="M19" s="5"/>
      <c r="P19" s="4">
        <v>2318768.38</v>
      </c>
    </row>
    <row r="20" spans="1:20" ht="33" customHeight="1">
      <c r="A20" s="131" t="s">
        <v>27</v>
      </c>
      <c r="B20" s="10">
        <v>5502985</v>
      </c>
      <c r="C20" s="11" t="s">
        <v>28</v>
      </c>
      <c r="D20" s="10" t="s">
        <v>29</v>
      </c>
      <c r="E20" s="10" t="s">
        <v>30</v>
      </c>
      <c r="F20" s="12">
        <v>317625</v>
      </c>
      <c r="G20" s="7">
        <f>TRUNC(COMPOSICOES!I52,2)</f>
        <v>0.44</v>
      </c>
      <c r="H20" s="321">
        <f t="shared" ref="H20:H24" si="5">TRUNC(F20*G20,2)</f>
        <v>139755</v>
      </c>
      <c r="I20" s="321">
        <f t="shared" ref="I20:I25" si="6">TRUNC(G20*1.2977,2)</f>
        <v>0.56999999999999995</v>
      </c>
      <c r="J20" s="322">
        <f t="shared" ref="J20:J25" si="7">TRUNC(I20*F20,2)</f>
        <v>181046.25</v>
      </c>
      <c r="K20" s="5"/>
      <c r="L20" s="5"/>
      <c r="M20" s="5"/>
      <c r="N20" s="5">
        <f>O20-G20</f>
        <v>1.3589999999999991E-2</v>
      </c>
      <c r="O20" s="7">
        <v>0.45358999999999999</v>
      </c>
      <c r="P20" s="77">
        <v>142931.25</v>
      </c>
      <c r="Q20" s="5">
        <f>P20-H20</f>
        <v>3176.25</v>
      </c>
    </row>
    <row r="21" spans="1:20" ht="61.5" customHeight="1">
      <c r="A21" s="131" t="s">
        <v>31</v>
      </c>
      <c r="B21" s="10">
        <v>5501882</v>
      </c>
      <c r="C21" s="11" t="s">
        <v>32</v>
      </c>
      <c r="D21" s="10" t="s">
        <v>29</v>
      </c>
      <c r="E21" s="10" t="s">
        <v>33</v>
      </c>
      <c r="F21" s="12">
        <v>74112.5</v>
      </c>
      <c r="G21" s="7">
        <f>TRUNC(COMPOSICOES!I69,2)</f>
        <v>11.44</v>
      </c>
      <c r="H21" s="321">
        <f t="shared" si="5"/>
        <v>847847</v>
      </c>
      <c r="I21" s="321">
        <f t="shared" si="6"/>
        <v>14.84</v>
      </c>
      <c r="J21" s="322">
        <f t="shared" si="7"/>
        <v>1099829.5</v>
      </c>
      <c r="K21" s="5"/>
      <c r="L21" s="5"/>
      <c r="M21" s="5"/>
      <c r="N21" s="5">
        <f t="shared" ref="N21:N25" si="8">O21-G21</f>
        <v>1.4000000000000004</v>
      </c>
      <c r="O21" s="7">
        <v>12.84</v>
      </c>
      <c r="P21" s="77">
        <v>951604.5</v>
      </c>
      <c r="Q21" s="5">
        <f t="shared" ref="Q21:Q25" si="9">P21-H21</f>
        <v>103757.5</v>
      </c>
    </row>
    <row r="22" spans="1:20" ht="39.75" customHeight="1">
      <c r="A22" s="131" t="s">
        <v>34</v>
      </c>
      <c r="B22" s="10">
        <v>100575</v>
      </c>
      <c r="C22" s="11" t="s">
        <v>35</v>
      </c>
      <c r="D22" s="10" t="s">
        <v>18</v>
      </c>
      <c r="E22" s="10" t="s">
        <v>19</v>
      </c>
      <c r="F22" s="12">
        <v>296450</v>
      </c>
      <c r="G22" s="7">
        <f>TRUNC(COMPOSICOES!I79,2)</f>
        <v>0.11</v>
      </c>
      <c r="H22" s="321">
        <f t="shared" si="5"/>
        <v>32609.5</v>
      </c>
      <c r="I22" s="321">
        <f t="shared" si="6"/>
        <v>0.14000000000000001</v>
      </c>
      <c r="J22" s="322">
        <f t="shared" si="7"/>
        <v>41503</v>
      </c>
      <c r="K22" s="5"/>
      <c r="L22" s="5"/>
      <c r="M22" s="5"/>
      <c r="N22" s="5">
        <f t="shared" si="8"/>
        <v>8.6999999999999994E-3</v>
      </c>
      <c r="O22" s="7">
        <v>0.1187</v>
      </c>
      <c r="P22" s="77">
        <v>35574</v>
      </c>
      <c r="Q22" s="5">
        <f t="shared" si="9"/>
        <v>2964.5</v>
      </c>
    </row>
    <row r="23" spans="1:20" ht="33" customHeight="1">
      <c r="A23" s="131" t="s">
        <v>36</v>
      </c>
      <c r="B23" s="10">
        <v>5503041</v>
      </c>
      <c r="C23" s="11" t="s">
        <v>37</v>
      </c>
      <c r="D23" s="10" t="s">
        <v>29</v>
      </c>
      <c r="E23" s="10" t="s">
        <v>33</v>
      </c>
      <c r="F23" s="12">
        <v>74112.5</v>
      </c>
      <c r="G23" s="7">
        <f>TRUNC(COMPOSICOES!I98,2)</f>
        <v>7.67</v>
      </c>
      <c r="H23" s="321">
        <f t="shared" si="5"/>
        <v>568442.87</v>
      </c>
      <c r="I23" s="321">
        <f t="shared" si="6"/>
        <v>9.9499999999999993</v>
      </c>
      <c r="J23" s="322">
        <f t="shared" si="7"/>
        <v>737419.37</v>
      </c>
      <c r="K23" s="5"/>
      <c r="L23" s="5"/>
      <c r="M23" s="5"/>
      <c r="N23" s="5">
        <f t="shared" si="8"/>
        <v>0.82450000000000045</v>
      </c>
      <c r="O23" s="7">
        <v>8.4945000000000004</v>
      </c>
      <c r="P23" s="77">
        <v>629215.13</v>
      </c>
      <c r="Q23" s="5">
        <f t="shared" si="9"/>
        <v>60772.260000000009</v>
      </c>
    </row>
    <row r="24" spans="1:20" ht="39.75" customHeight="1">
      <c r="A24" s="131" t="s">
        <v>38</v>
      </c>
      <c r="B24" s="10" t="s">
        <v>39</v>
      </c>
      <c r="C24" s="11" t="s">
        <v>40</v>
      </c>
      <c r="D24" s="10" t="s">
        <v>23</v>
      </c>
      <c r="E24" s="10" t="s">
        <v>41</v>
      </c>
      <c r="F24" s="12">
        <v>42350</v>
      </c>
      <c r="G24" s="7">
        <f>TRUNC(COMPOSICOES!I104,2)</f>
        <v>2.0499999999999998</v>
      </c>
      <c r="H24" s="321">
        <f t="shared" si="5"/>
        <v>86817.5</v>
      </c>
      <c r="I24" s="321">
        <f t="shared" si="6"/>
        <v>2.66</v>
      </c>
      <c r="J24" s="322">
        <f t="shared" si="7"/>
        <v>112651</v>
      </c>
      <c r="K24" s="5"/>
      <c r="L24" s="5"/>
      <c r="M24" s="5"/>
      <c r="N24" s="5">
        <f t="shared" si="8"/>
        <v>0.24000000000000021</v>
      </c>
      <c r="O24" s="7">
        <v>2.29</v>
      </c>
      <c r="P24" s="77">
        <v>96981.5</v>
      </c>
      <c r="Q24" s="5">
        <f t="shared" si="9"/>
        <v>10164</v>
      </c>
    </row>
    <row r="25" spans="1:20" ht="61.5" customHeight="1" thickBot="1">
      <c r="A25" s="132" t="s">
        <v>42</v>
      </c>
      <c r="B25" s="13">
        <v>93592</v>
      </c>
      <c r="C25" s="14" t="s">
        <v>43</v>
      </c>
      <c r="D25" s="13" t="s">
        <v>18</v>
      </c>
      <c r="E25" s="13" t="s">
        <v>44</v>
      </c>
      <c r="F25" s="15">
        <v>222337.5</v>
      </c>
      <c r="G25" s="16">
        <f>TRUNC(COMPOSICOES!I111,2)</f>
        <v>1.86</v>
      </c>
      <c r="H25" s="321">
        <f>TRUNC(F25*G25,2)</f>
        <v>413547.75</v>
      </c>
      <c r="I25" s="321">
        <f t="shared" si="6"/>
        <v>2.41</v>
      </c>
      <c r="J25" s="322">
        <f t="shared" si="7"/>
        <v>535833.37</v>
      </c>
      <c r="K25" s="5"/>
      <c r="L25" s="5"/>
      <c r="M25" s="5"/>
      <c r="N25" s="5">
        <f t="shared" si="8"/>
        <v>0.22059999999999991</v>
      </c>
      <c r="O25" s="16">
        <v>2.0806</v>
      </c>
      <c r="P25" s="78">
        <v>462462</v>
      </c>
      <c r="Q25" s="5">
        <f t="shared" si="9"/>
        <v>48914.25</v>
      </c>
    </row>
    <row r="26" spans="1:20" ht="25.15" customHeight="1" thickTop="1">
      <c r="A26" s="334" t="s">
        <v>362</v>
      </c>
      <c r="B26" s="335"/>
      <c r="C26" s="335"/>
      <c r="D26" s="335"/>
      <c r="E26" s="335"/>
      <c r="F26" s="335"/>
      <c r="G26" s="335"/>
      <c r="H26" s="310">
        <f>SUM(H15+H19)</f>
        <v>2290197.1</v>
      </c>
      <c r="I26" s="310"/>
      <c r="J26" s="133">
        <f>SUM(J15+J19)</f>
        <v>2969350.41</v>
      </c>
      <c r="K26" s="5"/>
      <c r="P26" s="8">
        <v>2542404.4299999997</v>
      </c>
    </row>
    <row r="27" spans="1:20" ht="20.45" customHeight="1">
      <c r="A27" s="325" t="s">
        <v>364</v>
      </c>
      <c r="B27" s="326"/>
      <c r="C27" s="326"/>
      <c r="D27" s="326"/>
      <c r="E27" s="326"/>
      <c r="F27" s="326"/>
      <c r="G27" s="326"/>
      <c r="H27" s="311">
        <f>J26-H26</f>
        <v>679153.31</v>
      </c>
      <c r="I27" s="311"/>
      <c r="J27" s="134"/>
      <c r="P27" s="9">
        <v>756873.8</v>
      </c>
    </row>
    <row r="28" spans="1:20" ht="28.15" customHeight="1" thickBot="1">
      <c r="A28" s="327" t="s">
        <v>363</v>
      </c>
      <c r="B28" s="328"/>
      <c r="C28" s="328"/>
      <c r="D28" s="328"/>
      <c r="E28" s="328"/>
      <c r="F28" s="328"/>
      <c r="G28" s="328"/>
      <c r="H28" s="312"/>
      <c r="I28" s="313"/>
      <c r="J28" s="314">
        <f>J26</f>
        <v>2969350.41</v>
      </c>
      <c r="K28" s="139"/>
      <c r="L28" s="139"/>
      <c r="M28" s="139"/>
      <c r="P28" s="19">
        <v>3299278.2299999995</v>
      </c>
    </row>
    <row r="29" spans="1:20" ht="15" thickTop="1">
      <c r="A29" s="121"/>
      <c r="B29" s="75"/>
      <c r="C29" s="75"/>
      <c r="D29" s="75"/>
      <c r="E29" s="75"/>
      <c r="F29" s="75"/>
      <c r="G29" s="75"/>
      <c r="H29" s="75"/>
      <c r="I29" s="75"/>
      <c r="J29" s="124"/>
      <c r="L29">
        <f>TRUNC(222337.5*1.85,2)</f>
        <v>411324.37</v>
      </c>
    </row>
    <row r="30" spans="1:20" ht="26.45" customHeight="1">
      <c r="A30" s="343" t="s">
        <v>454</v>
      </c>
      <c r="B30" s="324"/>
      <c r="C30" s="324"/>
      <c r="D30" s="324"/>
      <c r="E30" s="324"/>
      <c r="F30" s="324"/>
      <c r="G30" s="324"/>
      <c r="H30" s="324"/>
      <c r="I30" s="324"/>
      <c r="J30" s="344"/>
    </row>
    <row r="31" spans="1:20">
      <c r="A31" s="121"/>
      <c r="B31" s="75"/>
      <c r="C31" s="75"/>
      <c r="D31" s="75"/>
      <c r="E31" s="75"/>
      <c r="F31" s="75"/>
      <c r="G31" s="75"/>
      <c r="H31" s="75"/>
      <c r="I31" s="75"/>
      <c r="J31" s="124"/>
    </row>
    <row r="32" spans="1:20">
      <c r="A32" s="121"/>
      <c r="B32" s="75"/>
      <c r="C32" s="75"/>
      <c r="D32" s="75"/>
      <c r="E32" s="75"/>
      <c r="F32" s="75"/>
      <c r="G32" s="75"/>
      <c r="H32" s="75"/>
      <c r="I32" s="75"/>
      <c r="J32" s="124"/>
    </row>
    <row r="33" spans="1:10">
      <c r="A33" s="121"/>
      <c r="B33" s="75"/>
      <c r="C33" s="75"/>
      <c r="D33" s="75"/>
      <c r="E33" s="75"/>
      <c r="F33" s="75"/>
      <c r="G33" s="75"/>
      <c r="H33" s="75"/>
      <c r="I33" s="75"/>
      <c r="J33" s="124"/>
    </row>
    <row r="34" spans="1:10">
      <c r="A34" s="121"/>
      <c r="B34" s="75"/>
      <c r="C34" s="75"/>
      <c r="D34" s="75"/>
      <c r="E34" s="75"/>
      <c r="F34" s="75"/>
      <c r="G34" s="75"/>
      <c r="H34" s="75"/>
      <c r="I34" s="75"/>
      <c r="J34" s="124"/>
    </row>
    <row r="35" spans="1:10">
      <c r="A35" s="121"/>
      <c r="B35" s="75"/>
      <c r="C35" s="75"/>
      <c r="D35" s="75"/>
      <c r="E35" s="75"/>
      <c r="F35" s="75"/>
      <c r="G35" s="75"/>
      <c r="H35" s="75"/>
      <c r="I35" s="75"/>
      <c r="J35" s="124"/>
    </row>
    <row r="36" spans="1:10">
      <c r="A36" s="121"/>
      <c r="B36" s="75"/>
      <c r="C36" s="75"/>
      <c r="D36" s="75"/>
      <c r="E36" s="75"/>
      <c r="F36" s="75"/>
      <c r="G36" s="75"/>
      <c r="H36" s="75"/>
      <c r="I36" s="75"/>
      <c r="J36" s="124"/>
    </row>
    <row r="37" spans="1:10">
      <c r="A37" s="121"/>
      <c r="B37" s="75"/>
      <c r="C37" s="75"/>
      <c r="D37" s="75"/>
      <c r="E37" s="75"/>
      <c r="F37" s="75"/>
      <c r="G37" s="75"/>
      <c r="H37" s="75"/>
      <c r="I37" s="75"/>
      <c r="J37" s="124"/>
    </row>
    <row r="38" spans="1:10" ht="72">
      <c r="A38" s="121"/>
      <c r="B38" s="75"/>
      <c r="C38" s="38" t="s">
        <v>365</v>
      </c>
      <c r="D38" s="75"/>
      <c r="E38" s="75"/>
      <c r="F38" s="75"/>
      <c r="G38" s="75"/>
      <c r="H38" s="75"/>
      <c r="I38" s="75"/>
      <c r="J38" s="124"/>
    </row>
    <row r="39" spans="1:10">
      <c r="A39" s="121"/>
      <c r="B39" s="75"/>
      <c r="C39" s="75"/>
      <c r="D39" s="75"/>
      <c r="E39" s="75"/>
      <c r="F39" s="75"/>
      <c r="G39" s="75"/>
      <c r="H39" s="75"/>
      <c r="I39" s="75"/>
      <c r="J39" s="124"/>
    </row>
    <row r="40" spans="1:10">
      <c r="A40" s="135"/>
      <c r="B40" s="136"/>
      <c r="C40" s="136"/>
      <c r="D40" s="136"/>
      <c r="E40" s="136"/>
      <c r="F40" s="136"/>
      <c r="G40" s="136"/>
      <c r="H40" s="136"/>
      <c r="I40" s="136"/>
      <c r="J40" s="137"/>
    </row>
  </sheetData>
  <mergeCells count="20">
    <mergeCell ref="B19:G19"/>
    <mergeCell ref="C6:J6"/>
    <mergeCell ref="A11:J11"/>
    <mergeCell ref="A30:J30"/>
    <mergeCell ref="D1:H1"/>
    <mergeCell ref="D2:H2"/>
    <mergeCell ref="D3:H3"/>
    <mergeCell ref="A27:G27"/>
    <mergeCell ref="A28:G28"/>
    <mergeCell ref="A6:B6"/>
    <mergeCell ref="A7:B7"/>
    <mergeCell ref="C7:H7"/>
    <mergeCell ref="A8:B8"/>
    <mergeCell ref="C8:H8"/>
    <mergeCell ref="A9:B9"/>
    <mergeCell ref="C9:H9"/>
    <mergeCell ref="A10:B10"/>
    <mergeCell ref="A26:G26"/>
    <mergeCell ref="B13:G13"/>
    <mergeCell ref="B15:G15"/>
  </mergeCells>
  <pageMargins left="0.59055118110236227" right="0.59055118110236227" top="0.59055118110236227" bottom="0.72" header="0" footer="0.3"/>
  <pageSetup scale="41" fitToHeight="0" orientation="portrait" r:id="rId1"/>
  <headerFooter>
    <oddFooter>&amp;CCONSTRUTORA VC LTDA; CNPJ:  35.634.600/0001-96; Endereço: Pass Suely, Conjunto Turmalina, 05, bairro:Uma; Belem-PA; CEP: 66.652-210; e-mail: atacadovc@gmail.com; Insc. Estadual: 15.671.790-5 – Insc. Municipal: 3346962; Tel (91) 98517-1665.</oddFooter>
  </headerFooter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16"/>
  <sheetViews>
    <sheetView view="pageBreakPreview" zoomScale="80" zoomScaleNormal="100" zoomScaleSheetLayoutView="80" workbookViewId="0">
      <selection activeCell="O65" sqref="O65"/>
    </sheetView>
  </sheetViews>
  <sheetFormatPr defaultRowHeight="14.25"/>
  <cols>
    <col min="1" max="1" width="13.375" customWidth="1"/>
    <col min="2" max="2" width="50" customWidth="1"/>
    <col min="3" max="3" width="9.375" customWidth="1"/>
    <col min="4" max="4" width="7.75" customWidth="1"/>
    <col min="5" max="5" width="7.875" customWidth="1"/>
    <col min="6" max="6" width="8.25" customWidth="1"/>
    <col min="7" max="7" width="22" customWidth="1"/>
    <col min="8" max="8" width="13.375" customWidth="1"/>
    <col min="9" max="9" width="14.375" customWidth="1"/>
    <col min="10" max="10" width="10.375" customWidth="1"/>
    <col min="11" max="11" width="13.375" customWidth="1"/>
    <col min="12" max="12" width="11.375" customWidth="1"/>
    <col min="13" max="13" width="20.125" customWidth="1"/>
    <col min="15" max="15" width="11.375" bestFit="1" customWidth="1"/>
  </cols>
  <sheetData>
    <row r="1" spans="1:15" ht="15.75">
      <c r="A1" s="68"/>
      <c r="B1" s="68"/>
      <c r="C1" s="68"/>
      <c r="D1" s="68"/>
      <c r="E1" s="346" t="s">
        <v>349</v>
      </c>
      <c r="F1" s="346"/>
      <c r="G1" s="346"/>
      <c r="H1" s="346"/>
      <c r="I1" s="346"/>
    </row>
    <row r="2" spans="1:15" ht="15.75">
      <c r="A2" s="68"/>
      <c r="B2" s="68"/>
      <c r="C2" s="68"/>
      <c r="D2" s="68"/>
      <c r="E2" s="346" t="s">
        <v>350</v>
      </c>
      <c r="F2" s="346"/>
      <c r="G2" s="346"/>
      <c r="H2" s="346"/>
      <c r="I2" s="346"/>
    </row>
    <row r="3" spans="1:15" ht="15.75">
      <c r="A3" s="68"/>
      <c r="B3" s="68"/>
      <c r="C3" s="68"/>
      <c r="D3" s="68"/>
      <c r="E3" s="346" t="s">
        <v>351</v>
      </c>
      <c r="F3" s="346"/>
      <c r="G3" s="346"/>
      <c r="H3" s="346"/>
      <c r="I3" s="346"/>
    </row>
    <row r="4" spans="1:15" ht="15">
      <c r="A4" s="68"/>
      <c r="B4" s="68"/>
      <c r="C4" s="68"/>
      <c r="D4" s="68"/>
      <c r="E4" s="68"/>
      <c r="F4" s="68"/>
      <c r="G4" s="68"/>
      <c r="H4" s="68"/>
      <c r="I4" s="68"/>
      <c r="K4" s="68"/>
    </row>
    <row r="5" spans="1:15" ht="15">
      <c r="A5" s="68"/>
      <c r="B5" s="68"/>
      <c r="C5" s="68"/>
      <c r="D5" s="68"/>
      <c r="E5" s="68"/>
      <c r="F5" s="68"/>
      <c r="G5" s="68"/>
      <c r="H5" s="68"/>
      <c r="I5" s="68"/>
      <c r="K5" s="68"/>
    </row>
    <row r="6" spans="1:15" ht="36" customHeight="1">
      <c r="A6" s="347" t="s">
        <v>352</v>
      </c>
      <c r="B6" s="347"/>
      <c r="C6" s="348" t="s">
        <v>353</v>
      </c>
      <c r="D6" s="348"/>
      <c r="E6" s="348"/>
      <c r="F6" s="348"/>
      <c r="G6" s="348"/>
      <c r="H6" s="348"/>
      <c r="I6" s="348"/>
    </row>
    <row r="7" spans="1:15" ht="15.75">
      <c r="A7" s="347" t="s">
        <v>354</v>
      </c>
      <c r="B7" s="347"/>
      <c r="C7" s="348" t="s">
        <v>355</v>
      </c>
      <c r="D7" s="348"/>
      <c r="E7" s="348"/>
      <c r="F7" s="348"/>
      <c r="G7" s="348"/>
      <c r="H7" s="348"/>
      <c r="I7" s="68"/>
    </row>
    <row r="8" spans="1:15" ht="15.75">
      <c r="A8" s="347" t="s">
        <v>356</v>
      </c>
      <c r="B8" s="347"/>
      <c r="C8" s="348" t="s">
        <v>357</v>
      </c>
      <c r="D8" s="348"/>
      <c r="E8" s="348"/>
      <c r="F8" s="348"/>
      <c r="G8" s="348"/>
      <c r="H8" s="348"/>
      <c r="I8" s="68"/>
    </row>
    <row r="9" spans="1:15" ht="15.75">
      <c r="A9" s="347" t="s">
        <v>358</v>
      </c>
      <c r="B9" s="347"/>
      <c r="C9" s="349" t="s">
        <v>359</v>
      </c>
      <c r="D9" s="349"/>
      <c r="E9" s="349"/>
      <c r="F9" s="349"/>
      <c r="G9" s="349"/>
      <c r="H9" s="349"/>
      <c r="I9" s="68"/>
    </row>
    <row r="10" spans="1:15" ht="15.75">
      <c r="A10" s="349" t="s">
        <v>360</v>
      </c>
      <c r="B10" s="349"/>
      <c r="C10" s="68"/>
      <c r="D10" s="68"/>
      <c r="E10" s="68"/>
      <c r="F10" s="68"/>
      <c r="G10" s="68"/>
      <c r="H10" s="68"/>
      <c r="I10" s="68"/>
      <c r="K10" s="115">
        <v>0.1023</v>
      </c>
    </row>
    <row r="11" spans="1:15" ht="9" customHeight="1">
      <c r="A11" s="69"/>
      <c r="B11" s="69"/>
      <c r="C11" s="68"/>
      <c r="D11" s="68"/>
      <c r="E11" s="68"/>
      <c r="F11" s="68"/>
      <c r="G11" s="68"/>
      <c r="H11" s="68"/>
      <c r="I11" s="68"/>
      <c r="K11" s="68"/>
    </row>
    <row r="12" spans="1:15" ht="15.75">
      <c r="A12" s="350" t="s">
        <v>366</v>
      </c>
      <c r="B12" s="350"/>
      <c r="C12" s="350"/>
      <c r="D12" s="350"/>
      <c r="E12" s="350"/>
      <c r="F12" s="350"/>
      <c r="G12" s="350"/>
      <c r="H12" s="350"/>
      <c r="I12" s="350"/>
    </row>
    <row r="13" spans="1:15" ht="10.15" customHeight="1" thickBot="1">
      <c r="A13" s="17"/>
      <c r="B13" s="17"/>
      <c r="C13" s="17"/>
      <c r="D13" s="366"/>
      <c r="E13" s="366"/>
      <c r="F13" s="366"/>
      <c r="G13" s="17"/>
      <c r="H13" s="17"/>
      <c r="I13" s="17"/>
      <c r="K13" s="17"/>
    </row>
    <row r="14" spans="1:15" ht="19.899999999999999" customHeight="1" thickTop="1">
      <c r="A14" s="367" t="s">
        <v>49</v>
      </c>
      <c r="B14" s="368"/>
      <c r="C14" s="368"/>
      <c r="D14" s="368"/>
      <c r="E14" s="368"/>
      <c r="F14" s="368"/>
      <c r="G14" s="368"/>
      <c r="H14" s="368"/>
      <c r="I14" s="369"/>
    </row>
    <row r="15" spans="1:15" ht="27" customHeight="1">
      <c r="A15" s="359" t="s">
        <v>75</v>
      </c>
      <c r="B15" s="360"/>
      <c r="C15" s="360"/>
      <c r="D15" s="361" t="s">
        <v>4</v>
      </c>
      <c r="E15" s="361"/>
      <c r="F15" s="42" t="s">
        <v>76</v>
      </c>
      <c r="G15" s="42" t="s">
        <v>77</v>
      </c>
      <c r="H15" s="42" t="s">
        <v>78</v>
      </c>
      <c r="I15" s="43" t="s">
        <v>79</v>
      </c>
      <c r="K15" s="42" t="s">
        <v>78</v>
      </c>
      <c r="M15" s="5">
        <f>'PLANILHA ORCAMENTARIA'!J26</f>
        <v>2969350.41</v>
      </c>
      <c r="O15" s="5">
        <f>M15-M17</f>
        <v>0</v>
      </c>
    </row>
    <row r="16" spans="1:15" ht="19.899999999999999" customHeight="1">
      <c r="A16" s="44" t="s">
        <v>11</v>
      </c>
      <c r="B16" s="351" t="s">
        <v>80</v>
      </c>
      <c r="C16" s="351"/>
      <c r="D16" s="352" t="s">
        <v>13</v>
      </c>
      <c r="E16" s="352"/>
      <c r="F16" s="45" t="s">
        <v>14</v>
      </c>
      <c r="G16" s="46">
        <v>1</v>
      </c>
      <c r="H16" s="47">
        <f>TRUNC(K16*(1-$K$10),2)</f>
        <v>32290.16</v>
      </c>
      <c r="I16" s="48">
        <f>TRUNC(G16*H16,2)</f>
        <v>32290.16</v>
      </c>
      <c r="K16" s="47">
        <v>35969.879999999997</v>
      </c>
    </row>
    <row r="17" spans="1:13" ht="15" customHeight="1">
      <c r="A17" s="49"/>
      <c r="B17" s="50"/>
      <c r="C17" s="50"/>
      <c r="D17" s="50"/>
      <c r="E17" s="50"/>
      <c r="F17" s="50"/>
      <c r="G17" s="353" t="s">
        <v>81</v>
      </c>
      <c r="H17" s="353"/>
      <c r="I17" s="51">
        <f>I16</f>
        <v>32290.16</v>
      </c>
      <c r="M17" s="5">
        <v>2969350.41</v>
      </c>
    </row>
    <row r="18" spans="1:13" ht="15" customHeight="1">
      <c r="A18" s="49"/>
      <c r="B18" s="50"/>
      <c r="C18" s="50"/>
      <c r="D18" s="50"/>
      <c r="E18" s="50"/>
      <c r="F18" s="50"/>
      <c r="G18" s="354" t="s">
        <v>82</v>
      </c>
      <c r="H18" s="354"/>
      <c r="I18" s="52">
        <f>TRUNC(I17,2)</f>
        <v>32290.16</v>
      </c>
    </row>
    <row r="19" spans="1:13" ht="10.15" customHeight="1">
      <c r="A19" s="49"/>
      <c r="B19" s="50"/>
      <c r="C19" s="50"/>
      <c r="D19" s="355"/>
      <c r="E19" s="355"/>
      <c r="F19" s="355"/>
      <c r="G19" s="50"/>
      <c r="H19" s="50"/>
      <c r="I19" s="53"/>
      <c r="K19" s="50"/>
    </row>
    <row r="20" spans="1:13" ht="36" customHeight="1">
      <c r="A20" s="356" t="s">
        <v>51</v>
      </c>
      <c r="B20" s="357"/>
      <c r="C20" s="357"/>
      <c r="D20" s="357"/>
      <c r="E20" s="357"/>
      <c r="F20" s="357"/>
      <c r="G20" s="357"/>
      <c r="H20" s="357"/>
      <c r="I20" s="358"/>
    </row>
    <row r="21" spans="1:13" ht="32.450000000000003" customHeight="1">
      <c r="A21" s="359" t="s">
        <v>83</v>
      </c>
      <c r="B21" s="360"/>
      <c r="C21" s="360"/>
      <c r="D21" s="361" t="s">
        <v>4</v>
      </c>
      <c r="E21" s="361"/>
      <c r="F21" s="42" t="s">
        <v>76</v>
      </c>
      <c r="G21" s="42" t="s">
        <v>77</v>
      </c>
      <c r="H21" s="42" t="s">
        <v>78</v>
      </c>
      <c r="I21" s="43" t="s">
        <v>79</v>
      </c>
      <c r="K21" s="42" t="s">
        <v>78</v>
      </c>
    </row>
    <row r="22" spans="1:13" ht="49.5" customHeight="1">
      <c r="A22" s="44" t="s">
        <v>16</v>
      </c>
      <c r="B22" s="351" t="s">
        <v>84</v>
      </c>
      <c r="C22" s="351"/>
      <c r="D22" s="352" t="s">
        <v>18</v>
      </c>
      <c r="E22" s="352"/>
      <c r="F22" s="45" t="s">
        <v>19</v>
      </c>
      <c r="G22" s="46">
        <v>1</v>
      </c>
      <c r="H22" s="47">
        <f>TRUNC(K22*(1-$K$10),2)</f>
        <v>242.37</v>
      </c>
      <c r="I22" s="48">
        <f>TRUNC(G22*H22,2)</f>
        <v>242.37</v>
      </c>
      <c r="K22" s="47">
        <v>270</v>
      </c>
    </row>
    <row r="23" spans="1:13" ht="15" customHeight="1">
      <c r="A23" s="49"/>
      <c r="B23" s="50"/>
      <c r="C23" s="50"/>
      <c r="D23" s="50"/>
      <c r="E23" s="50"/>
      <c r="F23" s="50"/>
      <c r="G23" s="353" t="s">
        <v>85</v>
      </c>
      <c r="H23" s="353"/>
      <c r="I23" s="51">
        <f>I22</f>
        <v>242.37</v>
      </c>
    </row>
    <row r="24" spans="1:13" ht="15" customHeight="1">
      <c r="A24" s="49"/>
      <c r="B24" s="50"/>
      <c r="C24" s="50"/>
      <c r="D24" s="50"/>
      <c r="E24" s="50"/>
      <c r="F24" s="50"/>
      <c r="G24" s="354" t="s">
        <v>82</v>
      </c>
      <c r="H24" s="354"/>
      <c r="I24" s="52">
        <f>TRUNC(I23,2)</f>
        <v>242.37</v>
      </c>
    </row>
    <row r="25" spans="1:13" ht="10.15" customHeight="1">
      <c r="A25" s="49"/>
      <c r="B25" s="50"/>
      <c r="C25" s="50"/>
      <c r="D25" s="355"/>
      <c r="E25" s="355"/>
      <c r="F25" s="355"/>
      <c r="G25" s="50"/>
      <c r="H25" s="50"/>
      <c r="I25" s="53"/>
      <c r="K25" s="50"/>
    </row>
    <row r="26" spans="1:13" ht="19.899999999999999" customHeight="1">
      <c r="A26" s="356" t="s">
        <v>56</v>
      </c>
      <c r="B26" s="357"/>
      <c r="C26" s="357"/>
      <c r="D26" s="357"/>
      <c r="E26" s="357"/>
      <c r="F26" s="357"/>
      <c r="G26" s="357"/>
      <c r="H26" s="357"/>
      <c r="I26" s="358"/>
    </row>
    <row r="27" spans="1:13" ht="24" customHeight="1">
      <c r="A27" s="359" t="s">
        <v>86</v>
      </c>
      <c r="B27" s="360"/>
      <c r="C27" s="360"/>
      <c r="D27" s="361" t="s">
        <v>4</v>
      </c>
      <c r="E27" s="361"/>
      <c r="F27" s="42" t="s">
        <v>76</v>
      </c>
      <c r="G27" s="42" t="s">
        <v>77</v>
      </c>
      <c r="H27" s="42" t="s">
        <v>78</v>
      </c>
      <c r="I27" s="43" t="s">
        <v>79</v>
      </c>
      <c r="K27" s="42" t="s">
        <v>78</v>
      </c>
    </row>
    <row r="28" spans="1:13" ht="33" customHeight="1">
      <c r="A28" s="44" t="s">
        <v>87</v>
      </c>
      <c r="B28" s="351" t="s">
        <v>88</v>
      </c>
      <c r="C28" s="351"/>
      <c r="D28" s="352" t="s">
        <v>18</v>
      </c>
      <c r="E28" s="352"/>
      <c r="F28" s="45" t="s">
        <v>89</v>
      </c>
      <c r="G28" s="46">
        <v>820</v>
      </c>
      <c r="H28" s="47">
        <f>'COMPOSICOES PROPRIAS'!F15</f>
        <v>18.28</v>
      </c>
      <c r="I28" s="48">
        <f t="shared" ref="I28:I35" si="0">TRUNC(G28*H28,2)</f>
        <v>14989.6</v>
      </c>
      <c r="J28" s="138"/>
      <c r="K28" s="47">
        <v>20.34</v>
      </c>
    </row>
    <row r="29" spans="1:13" ht="16.899999999999999" customHeight="1">
      <c r="A29" s="44" t="s">
        <v>90</v>
      </c>
      <c r="B29" s="351" t="s">
        <v>91</v>
      </c>
      <c r="C29" s="351"/>
      <c r="D29" s="352" t="s">
        <v>18</v>
      </c>
      <c r="E29" s="352"/>
      <c r="F29" s="45" t="s">
        <v>89</v>
      </c>
      <c r="G29" s="46">
        <v>820</v>
      </c>
      <c r="H29" s="47">
        <f>'COMPOSICOES PROPRIAS'!F16</f>
        <v>16.41</v>
      </c>
      <c r="I29" s="48">
        <f t="shared" si="0"/>
        <v>13456.2</v>
      </c>
      <c r="J29" s="138"/>
      <c r="K29" s="47">
        <v>18.260000000000002</v>
      </c>
    </row>
    <row r="30" spans="1:13" ht="15" customHeight="1">
      <c r="A30" s="44" t="s">
        <v>92</v>
      </c>
      <c r="B30" s="351" t="s">
        <v>93</v>
      </c>
      <c r="C30" s="351"/>
      <c r="D30" s="352" t="s">
        <v>18</v>
      </c>
      <c r="E30" s="352"/>
      <c r="F30" s="45" t="s">
        <v>89</v>
      </c>
      <c r="G30" s="46">
        <v>871.2</v>
      </c>
      <c r="H30" s="47">
        <f>'COMPOSICOES PROPRIAS'!F17</f>
        <v>18.7</v>
      </c>
      <c r="I30" s="48">
        <f t="shared" si="0"/>
        <v>16291.44</v>
      </c>
      <c r="J30" s="138"/>
      <c r="K30" s="47">
        <v>20.81</v>
      </c>
    </row>
    <row r="31" spans="1:13" ht="33.6" customHeight="1">
      <c r="A31" s="44" t="s">
        <v>94</v>
      </c>
      <c r="B31" s="351" t="s">
        <v>95</v>
      </c>
      <c r="C31" s="351"/>
      <c r="D31" s="352" t="s">
        <v>18</v>
      </c>
      <c r="E31" s="352"/>
      <c r="F31" s="45" t="s">
        <v>89</v>
      </c>
      <c r="G31" s="46">
        <v>434</v>
      </c>
      <c r="H31" s="47">
        <f>'COMPOSICOES PROPRIAS'!F18</f>
        <v>89.3</v>
      </c>
      <c r="I31" s="48">
        <f>TRUNC(G31*H31,2)</f>
        <v>38756.199999999997</v>
      </c>
      <c r="J31" s="138"/>
      <c r="K31" s="47">
        <v>99.43</v>
      </c>
    </row>
    <row r="32" spans="1:13" ht="33.6" customHeight="1">
      <c r="A32" s="44" t="s">
        <v>96</v>
      </c>
      <c r="B32" s="351" t="s">
        <v>97</v>
      </c>
      <c r="C32" s="351"/>
      <c r="D32" s="352" t="s">
        <v>18</v>
      </c>
      <c r="E32" s="352"/>
      <c r="F32" s="45" t="s">
        <v>89</v>
      </c>
      <c r="G32" s="46">
        <v>180</v>
      </c>
      <c r="H32" s="47">
        <f>'COMPOSICOES PROPRIAS'!F19</f>
        <v>101.42999999999999</v>
      </c>
      <c r="I32" s="48">
        <f t="shared" si="0"/>
        <v>18257.400000000001</v>
      </c>
      <c r="J32" s="138"/>
      <c r="K32" s="47">
        <v>112.93</v>
      </c>
    </row>
    <row r="33" spans="1:11" ht="34.15" customHeight="1">
      <c r="A33" s="44" t="s">
        <v>98</v>
      </c>
      <c r="B33" s="351" t="s">
        <v>99</v>
      </c>
      <c r="C33" s="351"/>
      <c r="D33" s="352" t="s">
        <v>18</v>
      </c>
      <c r="E33" s="352"/>
      <c r="F33" s="45" t="s">
        <v>89</v>
      </c>
      <c r="G33" s="46">
        <v>820</v>
      </c>
      <c r="H33" s="47">
        <f>'COMPOSICOES PROPRIAS'!F20</f>
        <v>28.14</v>
      </c>
      <c r="I33" s="48">
        <f t="shared" si="0"/>
        <v>23074.799999999999</v>
      </c>
      <c r="J33" s="138"/>
      <c r="K33" s="47">
        <v>31.34</v>
      </c>
    </row>
    <row r="34" spans="1:11" ht="33.6" customHeight="1">
      <c r="A34" s="44" t="s">
        <v>100</v>
      </c>
      <c r="B34" s="351" t="s">
        <v>101</v>
      </c>
      <c r="C34" s="351"/>
      <c r="D34" s="352" t="s">
        <v>18</v>
      </c>
      <c r="E34" s="352"/>
      <c r="F34" s="45" t="s">
        <v>89</v>
      </c>
      <c r="G34" s="46">
        <v>820</v>
      </c>
      <c r="H34" s="47">
        <f>'COMPOSICOES PROPRIAS'!F21</f>
        <v>25.680000000000003</v>
      </c>
      <c r="I34" s="48">
        <f t="shared" si="0"/>
        <v>21057.599999999999</v>
      </c>
      <c r="J34" s="138"/>
      <c r="K34" s="47">
        <v>28.63</v>
      </c>
    </row>
    <row r="35" spans="1:11" ht="21.6" customHeight="1">
      <c r="A35" s="44" t="s">
        <v>102</v>
      </c>
      <c r="B35" s="351" t="s">
        <v>103</v>
      </c>
      <c r="C35" s="351"/>
      <c r="D35" s="352" t="s">
        <v>18</v>
      </c>
      <c r="E35" s="352"/>
      <c r="F35" s="45" t="s">
        <v>89</v>
      </c>
      <c r="G35" s="46">
        <v>820</v>
      </c>
      <c r="H35" s="47">
        <f>'COMPOSICOES PROPRIAS'!F22</f>
        <v>20.96</v>
      </c>
      <c r="I35" s="48">
        <f t="shared" si="0"/>
        <v>17187.2</v>
      </c>
      <c r="J35" s="138"/>
      <c r="K35" s="47">
        <v>23.39</v>
      </c>
    </row>
    <row r="36" spans="1:11" ht="18" customHeight="1">
      <c r="A36" s="49"/>
      <c r="B36" s="50"/>
      <c r="C36" s="50"/>
      <c r="D36" s="50"/>
      <c r="E36" s="50"/>
      <c r="F36" s="50"/>
      <c r="G36" s="353" t="s">
        <v>104</v>
      </c>
      <c r="H36" s="353"/>
      <c r="I36" s="51">
        <f>SUM(I28:I35)</f>
        <v>163070.44</v>
      </c>
      <c r="K36" s="5"/>
    </row>
    <row r="37" spans="1:11" ht="15" customHeight="1">
      <c r="A37" s="49"/>
      <c r="B37" s="50"/>
      <c r="C37" s="50"/>
      <c r="D37" s="50"/>
      <c r="E37" s="50"/>
      <c r="F37" s="50"/>
      <c r="G37" s="354" t="s">
        <v>82</v>
      </c>
      <c r="H37" s="354"/>
      <c r="I37" s="52">
        <f>TRUNC(I36,2)</f>
        <v>163070.44</v>
      </c>
    </row>
    <row r="38" spans="1:11" ht="10.15" customHeight="1">
      <c r="A38" s="49"/>
      <c r="B38" s="50"/>
      <c r="C38" s="50"/>
      <c r="D38" s="355"/>
      <c r="E38" s="355"/>
      <c r="F38" s="355"/>
      <c r="G38" s="50"/>
      <c r="H38" s="50"/>
      <c r="I38" s="53"/>
      <c r="K38" s="50"/>
    </row>
    <row r="39" spans="1:11" ht="25.9" customHeight="1">
      <c r="A39" s="356" t="s">
        <v>59</v>
      </c>
      <c r="B39" s="357"/>
      <c r="C39" s="357"/>
      <c r="D39" s="357"/>
      <c r="E39" s="357"/>
      <c r="F39" s="357"/>
      <c r="G39" s="357"/>
      <c r="H39" s="357"/>
      <c r="I39" s="358"/>
    </row>
    <row r="40" spans="1:11" ht="13.15" customHeight="1">
      <c r="A40" s="359" t="s">
        <v>105</v>
      </c>
      <c r="B40" s="360"/>
      <c r="C40" s="361" t="s">
        <v>106</v>
      </c>
      <c r="D40" s="361"/>
      <c r="E40" s="361" t="s">
        <v>107</v>
      </c>
      <c r="F40" s="361"/>
      <c r="G40" s="361" t="s">
        <v>108</v>
      </c>
      <c r="H40" s="361"/>
      <c r="I40" s="365" t="s">
        <v>109</v>
      </c>
    </row>
    <row r="41" spans="1:11" ht="14.45" customHeight="1">
      <c r="A41" s="359"/>
      <c r="B41" s="360"/>
      <c r="C41" s="361"/>
      <c r="D41" s="361"/>
      <c r="E41" s="42" t="s">
        <v>110</v>
      </c>
      <c r="F41" s="42" t="s">
        <v>111</v>
      </c>
      <c r="G41" s="42" t="s">
        <v>110</v>
      </c>
      <c r="H41" s="42" t="s">
        <v>111</v>
      </c>
      <c r="I41" s="365"/>
      <c r="K41" s="42" t="s">
        <v>111</v>
      </c>
    </row>
    <row r="42" spans="1:11" ht="18" customHeight="1">
      <c r="A42" s="54" t="s">
        <v>112</v>
      </c>
      <c r="B42" s="55" t="s">
        <v>113</v>
      </c>
      <c r="C42" s="364">
        <v>1</v>
      </c>
      <c r="D42" s="364"/>
      <c r="E42" s="57">
        <v>1</v>
      </c>
      <c r="F42" s="57">
        <v>0</v>
      </c>
      <c r="G42" s="58">
        <v>251.62</v>
      </c>
      <c r="H42" s="47">
        <f>TRUNC(K42*(1-$K$10),2)</f>
        <v>79.84</v>
      </c>
      <c r="I42" s="59">
        <f>TRUNC(E42*G42*C42+C42*F42*H42,2)</f>
        <v>251.62</v>
      </c>
      <c r="K42" s="58">
        <v>88.944999999999993</v>
      </c>
    </row>
    <row r="43" spans="1:11" ht="15" customHeight="1">
      <c r="A43" s="60"/>
      <c r="B43" s="61"/>
      <c r="C43" s="61"/>
      <c r="D43" s="61"/>
      <c r="E43" s="61"/>
      <c r="F43" s="61"/>
      <c r="G43" s="362" t="s">
        <v>114</v>
      </c>
      <c r="H43" s="362"/>
      <c r="I43" s="52">
        <f>TRUNC(I42,2)</f>
        <v>251.62</v>
      </c>
    </row>
    <row r="44" spans="1:11" ht="39.6" customHeight="1">
      <c r="A44" s="359" t="s">
        <v>46</v>
      </c>
      <c r="B44" s="360"/>
      <c r="C44" s="360"/>
      <c r="D44" s="360"/>
      <c r="E44" s="360"/>
      <c r="F44" s="42" t="s">
        <v>76</v>
      </c>
      <c r="G44" s="42" t="s">
        <v>115</v>
      </c>
      <c r="H44" s="42" t="s">
        <v>116</v>
      </c>
      <c r="I44" s="43" t="s">
        <v>109</v>
      </c>
      <c r="K44" s="42" t="s">
        <v>116</v>
      </c>
    </row>
    <row r="45" spans="1:11" ht="15" customHeight="1">
      <c r="A45" s="54"/>
      <c r="B45" s="363" t="str">
        <f>'COMPOSICOES AUXILIARES'!A307</f>
        <v>88316 SERVENTE COM ENCARGOS COMPLEMENTARES (H)</v>
      </c>
      <c r="C45" s="363"/>
      <c r="D45" s="363"/>
      <c r="E45" s="363"/>
      <c r="F45" s="63" t="s">
        <v>117</v>
      </c>
      <c r="G45" s="56">
        <v>1</v>
      </c>
      <c r="H45" s="64">
        <f>'COMPOSICOES AUXILIARES'!G322</f>
        <v>17.260000000000002</v>
      </c>
      <c r="I45" s="48">
        <f>TRUNC(G45*H45,2)</f>
        <v>17.260000000000002</v>
      </c>
      <c r="J45" s="138"/>
      <c r="K45" s="64">
        <v>18.287500000000001</v>
      </c>
    </row>
    <row r="46" spans="1:11" ht="15" customHeight="1">
      <c r="A46" s="60"/>
      <c r="B46" s="61"/>
      <c r="C46" s="61"/>
      <c r="D46" s="61"/>
      <c r="E46" s="61"/>
      <c r="F46" s="61"/>
      <c r="G46" s="362" t="s">
        <v>118</v>
      </c>
      <c r="H46" s="362"/>
      <c r="I46" s="52">
        <f>I45</f>
        <v>17.260000000000002</v>
      </c>
    </row>
    <row r="47" spans="1:11" ht="15" customHeight="1">
      <c r="A47" s="49"/>
      <c r="B47" s="50"/>
      <c r="C47" s="50"/>
      <c r="D47" s="50"/>
      <c r="E47" s="50"/>
      <c r="F47" s="50"/>
      <c r="G47" s="354" t="s">
        <v>119</v>
      </c>
      <c r="H47" s="354"/>
      <c r="I47" s="59">
        <f>I46+I43</f>
        <v>268.88</v>
      </c>
    </row>
    <row r="48" spans="1:11" ht="15" customHeight="1">
      <c r="A48" s="49"/>
      <c r="B48" s="50"/>
      <c r="C48" s="50"/>
      <c r="D48" s="50"/>
      <c r="E48" s="50"/>
      <c r="F48" s="50"/>
      <c r="G48" s="354" t="s">
        <v>120</v>
      </c>
      <c r="H48" s="354"/>
      <c r="I48" s="59">
        <v>622.95000000000005</v>
      </c>
    </row>
    <row r="49" spans="1:13" ht="15" customHeight="1">
      <c r="A49" s="49"/>
      <c r="B49" s="50"/>
      <c r="C49" s="50"/>
      <c r="D49" s="50"/>
      <c r="E49" s="50"/>
      <c r="F49" s="50"/>
      <c r="G49" s="354" t="s">
        <v>121</v>
      </c>
      <c r="H49" s="354"/>
      <c r="I49" s="59">
        <f>TRUNC(I47/I48,4)</f>
        <v>0.43159999999999998</v>
      </c>
      <c r="J49" s="72"/>
    </row>
    <row r="50" spans="1:13" ht="15" customHeight="1">
      <c r="A50" s="49"/>
      <c r="B50" s="50"/>
      <c r="C50" s="50"/>
      <c r="D50" s="50"/>
      <c r="E50" s="50"/>
      <c r="F50" s="50"/>
      <c r="G50" s="354" t="s">
        <v>122</v>
      </c>
      <c r="H50" s="354"/>
      <c r="I50" s="59">
        <f>TRUNC(0.000020587*I48,4)</f>
        <v>1.2800000000000001E-2</v>
      </c>
      <c r="J50" s="72"/>
    </row>
    <row r="51" spans="1:13" ht="15" customHeight="1">
      <c r="A51" s="49"/>
      <c r="B51" s="50"/>
      <c r="C51" s="50"/>
      <c r="D51" s="50"/>
      <c r="E51" s="50"/>
      <c r="F51" s="50"/>
      <c r="G51" s="354" t="s">
        <v>123</v>
      </c>
      <c r="H51" s="354"/>
      <c r="I51" s="236">
        <f>SUM(I49:I50)</f>
        <v>0.44439999999999996</v>
      </c>
      <c r="J51" s="5"/>
    </row>
    <row r="52" spans="1:13" ht="15" customHeight="1">
      <c r="A52" s="49"/>
      <c r="B52" s="50"/>
      <c r="C52" s="50"/>
      <c r="D52" s="50"/>
      <c r="E52" s="50"/>
      <c r="F52" s="50"/>
      <c r="G52" s="354" t="s">
        <v>82</v>
      </c>
      <c r="H52" s="354"/>
      <c r="I52" s="52">
        <f>TRUNC(I51,2)</f>
        <v>0.44</v>
      </c>
    </row>
    <row r="53" spans="1:13" ht="10.15" customHeight="1">
      <c r="A53" s="49"/>
      <c r="B53" s="50"/>
      <c r="C53" s="50"/>
      <c r="D53" s="355"/>
      <c r="E53" s="355"/>
      <c r="F53" s="355"/>
      <c r="G53" s="50"/>
      <c r="H53" s="50"/>
      <c r="I53" s="53"/>
      <c r="K53" s="50"/>
    </row>
    <row r="54" spans="1:13" ht="32.450000000000003" customHeight="1">
      <c r="A54" s="356" t="s">
        <v>63</v>
      </c>
      <c r="B54" s="357"/>
      <c r="C54" s="357"/>
      <c r="D54" s="357"/>
      <c r="E54" s="357"/>
      <c r="F54" s="357"/>
      <c r="G54" s="357"/>
      <c r="H54" s="357"/>
      <c r="I54" s="358"/>
    </row>
    <row r="55" spans="1:13" ht="20.25" customHeight="1">
      <c r="A55" s="359" t="s">
        <v>105</v>
      </c>
      <c r="B55" s="360"/>
      <c r="C55" s="361" t="s">
        <v>106</v>
      </c>
      <c r="D55" s="361"/>
      <c r="E55" s="361" t="s">
        <v>107</v>
      </c>
      <c r="F55" s="361"/>
      <c r="G55" s="361" t="s">
        <v>108</v>
      </c>
      <c r="H55" s="361"/>
      <c r="I55" s="365" t="s">
        <v>109</v>
      </c>
    </row>
    <row r="56" spans="1:13" ht="20.25" customHeight="1">
      <c r="A56" s="359"/>
      <c r="B56" s="360"/>
      <c r="C56" s="361"/>
      <c r="D56" s="361"/>
      <c r="E56" s="42" t="s">
        <v>110</v>
      </c>
      <c r="F56" s="42" t="s">
        <v>111</v>
      </c>
      <c r="G56" s="42" t="s">
        <v>110</v>
      </c>
      <c r="H56" s="42" t="s">
        <v>111</v>
      </c>
      <c r="I56" s="365"/>
      <c r="K56" s="42" t="s">
        <v>110</v>
      </c>
      <c r="L56" s="42" t="s">
        <v>111</v>
      </c>
    </row>
    <row r="57" spans="1:13" ht="33.6" customHeight="1">
      <c r="A57" s="54" t="s">
        <v>124</v>
      </c>
      <c r="B57" s="55" t="s">
        <v>125</v>
      </c>
      <c r="C57" s="364">
        <v>6</v>
      </c>
      <c r="D57" s="364"/>
      <c r="E57" s="57">
        <v>0.94</v>
      </c>
      <c r="F57" s="57">
        <v>0.06</v>
      </c>
      <c r="G57" s="58">
        <f>TRUNC(K57*(1-$K$10),2)</f>
        <v>271.36</v>
      </c>
      <c r="H57" s="47">
        <f>TRUNC(L57*(1-$K$10),2)</f>
        <v>75.22</v>
      </c>
      <c r="I57" s="74">
        <f>TRUNC(C57*E57*G57+C57*F57*H57,2)</f>
        <v>1557.54</v>
      </c>
      <c r="K57" s="58">
        <v>302.28989999999999</v>
      </c>
      <c r="L57" s="58">
        <v>83.793199999999999</v>
      </c>
      <c r="M57" s="237">
        <v>1592.6179</v>
      </c>
    </row>
    <row r="58" spans="1:13" ht="33.6" customHeight="1">
      <c r="A58" s="54" t="s">
        <v>126</v>
      </c>
      <c r="B58" s="55" t="s">
        <v>127</v>
      </c>
      <c r="C58" s="364">
        <v>1</v>
      </c>
      <c r="D58" s="364"/>
      <c r="E58" s="57">
        <v>1</v>
      </c>
      <c r="F58" s="57">
        <v>0</v>
      </c>
      <c r="G58" s="58">
        <f t="shared" ref="G58:G59" si="1">TRUNC(K58*(1-$K$10),2)</f>
        <v>374.52</v>
      </c>
      <c r="H58" s="47">
        <f>TRUNC(L58*(1-$K$10),2)</f>
        <v>175.2</v>
      </c>
      <c r="I58" s="74">
        <f t="shared" ref="I58:I59" si="2">TRUNC(C58*E58*G58+C58*F58*H58,2)</f>
        <v>374.52</v>
      </c>
      <c r="K58" s="58">
        <v>417.20510000000002</v>
      </c>
      <c r="L58" s="58">
        <v>195.1687</v>
      </c>
      <c r="M58" s="237">
        <v>374.86509999999998</v>
      </c>
    </row>
    <row r="59" spans="1:13" ht="22.15" customHeight="1">
      <c r="A59" s="54" t="s">
        <v>128</v>
      </c>
      <c r="B59" s="55" t="s">
        <v>129</v>
      </c>
      <c r="C59" s="364">
        <v>1</v>
      </c>
      <c r="D59" s="364"/>
      <c r="E59" s="57">
        <v>1</v>
      </c>
      <c r="F59" s="57">
        <v>0</v>
      </c>
      <c r="G59" s="58">
        <f t="shared" si="1"/>
        <v>701.33</v>
      </c>
      <c r="H59" s="47">
        <f>TRUNC(L59*(1-$K$10),2)</f>
        <v>269.97000000000003</v>
      </c>
      <c r="I59" s="74">
        <f t="shared" si="2"/>
        <v>701.33</v>
      </c>
      <c r="K59" s="58">
        <v>781.25250000000005</v>
      </c>
      <c r="L59" s="58">
        <v>300.73840000000001</v>
      </c>
      <c r="M59" s="237">
        <v>701.96249999999998</v>
      </c>
    </row>
    <row r="60" spans="1:13" ht="15" customHeight="1">
      <c r="A60" s="60"/>
      <c r="B60" s="61"/>
      <c r="C60" s="61"/>
      <c r="D60" s="61"/>
      <c r="E60" s="61"/>
      <c r="F60" s="61"/>
      <c r="G60" s="362" t="s">
        <v>114</v>
      </c>
      <c r="H60" s="362"/>
      <c r="I60" s="62">
        <f>SUM(I57:I59)</f>
        <v>2633.39</v>
      </c>
      <c r="K60" s="73"/>
    </row>
    <row r="61" spans="1:13" ht="36" customHeight="1">
      <c r="A61" s="359" t="s">
        <v>46</v>
      </c>
      <c r="B61" s="360"/>
      <c r="C61" s="360"/>
      <c r="D61" s="360"/>
      <c r="E61" s="360"/>
      <c r="F61" s="42" t="s">
        <v>76</v>
      </c>
      <c r="G61" s="42" t="s">
        <v>115</v>
      </c>
      <c r="H61" s="42" t="s">
        <v>116</v>
      </c>
      <c r="I61" s="43" t="s">
        <v>109</v>
      </c>
      <c r="K61" s="42" t="s">
        <v>116</v>
      </c>
    </row>
    <row r="62" spans="1:13" ht="15" customHeight="1">
      <c r="A62" s="54"/>
      <c r="B62" s="363" t="str">
        <f>'COMPOSICOES AUXILIARES'!A307</f>
        <v>88316 SERVENTE COM ENCARGOS COMPLEMENTARES (H)</v>
      </c>
      <c r="C62" s="363"/>
      <c r="D62" s="363"/>
      <c r="E62" s="363"/>
      <c r="F62" s="63" t="s">
        <v>117</v>
      </c>
      <c r="G62" s="56">
        <v>1</v>
      </c>
      <c r="H62" s="47">
        <f>'COMPOSICOES AUXILIARES'!G322</f>
        <v>17.260000000000002</v>
      </c>
      <c r="I62" s="48">
        <f>TRUNC(G62*H62,2)</f>
        <v>17.260000000000002</v>
      </c>
      <c r="J62" s="138"/>
      <c r="K62" s="64">
        <v>18.287500000000001</v>
      </c>
    </row>
    <row r="63" spans="1:13" ht="20.45" customHeight="1">
      <c r="A63" s="60"/>
      <c r="B63" s="61"/>
      <c r="C63" s="61"/>
      <c r="D63" s="61"/>
      <c r="E63" s="61"/>
      <c r="F63" s="61"/>
      <c r="G63" s="362" t="s">
        <v>118</v>
      </c>
      <c r="H63" s="362"/>
      <c r="I63" s="52">
        <f>I62</f>
        <v>17.260000000000002</v>
      </c>
    </row>
    <row r="64" spans="1:13" ht="15" customHeight="1">
      <c r="A64" s="49"/>
      <c r="B64" s="50"/>
      <c r="C64" s="50"/>
      <c r="D64" s="50"/>
      <c r="E64" s="50"/>
      <c r="F64" s="50"/>
      <c r="G64" s="354" t="s">
        <v>119</v>
      </c>
      <c r="H64" s="354"/>
      <c r="I64" s="59">
        <f>I60+I63</f>
        <v>2650.65</v>
      </c>
    </row>
    <row r="65" spans="1:11" ht="15" customHeight="1">
      <c r="A65" s="49"/>
      <c r="B65" s="50"/>
      <c r="C65" s="50"/>
      <c r="D65" s="50"/>
      <c r="E65" s="50"/>
      <c r="F65" s="50"/>
      <c r="G65" s="354" t="s">
        <v>120</v>
      </c>
      <c r="H65" s="354"/>
      <c r="I65" s="59">
        <v>243.82</v>
      </c>
    </row>
    <row r="66" spans="1:11" ht="15" customHeight="1">
      <c r="A66" s="49"/>
      <c r="B66" s="50"/>
      <c r="C66" s="50"/>
      <c r="D66" s="50"/>
      <c r="E66" s="50"/>
      <c r="F66" s="50"/>
      <c r="G66" s="354" t="s">
        <v>121</v>
      </c>
      <c r="H66" s="354"/>
      <c r="I66" s="59">
        <f>TRUNC(I64/I65,4)</f>
        <v>10.8713</v>
      </c>
    </row>
    <row r="67" spans="1:11" ht="15" customHeight="1">
      <c r="A67" s="49"/>
      <c r="B67" s="50"/>
      <c r="C67" s="50"/>
      <c r="D67" s="50"/>
      <c r="E67" s="50"/>
      <c r="F67" s="50"/>
      <c r="G67" s="354" t="s">
        <v>122</v>
      </c>
      <c r="H67" s="354"/>
      <c r="I67" s="59">
        <v>0.57499999999999996</v>
      </c>
    </row>
    <row r="68" spans="1:11" ht="15" customHeight="1">
      <c r="A68" s="49"/>
      <c r="B68" s="50"/>
      <c r="C68" s="50"/>
      <c r="D68" s="50"/>
      <c r="E68" s="50"/>
      <c r="F68" s="50"/>
      <c r="G68" s="354" t="s">
        <v>123</v>
      </c>
      <c r="H68" s="354"/>
      <c r="I68" s="236">
        <f>I66+I67</f>
        <v>11.446299999999999</v>
      </c>
    </row>
    <row r="69" spans="1:11" ht="15" customHeight="1">
      <c r="A69" s="49"/>
      <c r="B69" s="50"/>
      <c r="C69" s="50"/>
      <c r="D69" s="50"/>
      <c r="E69" s="50"/>
      <c r="F69" s="50"/>
      <c r="G69" s="354" t="s">
        <v>82</v>
      </c>
      <c r="H69" s="354"/>
      <c r="I69" s="52">
        <f>TRUNC(I68,2)</f>
        <v>11.44</v>
      </c>
    </row>
    <row r="70" spans="1:11" ht="10.15" customHeight="1">
      <c r="A70" s="49"/>
      <c r="B70" s="50"/>
      <c r="C70" s="50"/>
      <c r="D70" s="355"/>
      <c r="E70" s="355"/>
      <c r="F70" s="355"/>
      <c r="G70" s="50"/>
      <c r="H70" s="50"/>
      <c r="I70" s="53"/>
      <c r="K70" s="50"/>
    </row>
    <row r="71" spans="1:11" ht="19.899999999999999" customHeight="1">
      <c r="A71" s="356" t="s">
        <v>66</v>
      </c>
      <c r="B71" s="357"/>
      <c r="C71" s="357"/>
      <c r="D71" s="357"/>
      <c r="E71" s="357"/>
      <c r="F71" s="357"/>
      <c r="G71" s="357"/>
      <c r="H71" s="357"/>
      <c r="I71" s="358"/>
    </row>
    <row r="72" spans="1:11" ht="33" customHeight="1">
      <c r="A72" s="359" t="s">
        <v>130</v>
      </c>
      <c r="B72" s="360"/>
      <c r="C72" s="360"/>
      <c r="D72" s="361" t="s">
        <v>4</v>
      </c>
      <c r="E72" s="361"/>
      <c r="F72" s="42" t="s">
        <v>76</v>
      </c>
      <c r="G72" s="42" t="s">
        <v>77</v>
      </c>
      <c r="H72" s="42" t="s">
        <v>78</v>
      </c>
      <c r="I72" s="43" t="s">
        <v>79</v>
      </c>
      <c r="K72" s="42" t="s">
        <v>78</v>
      </c>
    </row>
    <row r="73" spans="1:11" ht="57.75" customHeight="1">
      <c r="A73" s="44">
        <v>5934</v>
      </c>
      <c r="B73" s="351" t="s">
        <v>131</v>
      </c>
      <c r="C73" s="351"/>
      <c r="D73" s="352" t="s">
        <v>18</v>
      </c>
      <c r="E73" s="352"/>
      <c r="F73" s="45" t="s">
        <v>132</v>
      </c>
      <c r="G73" s="46">
        <v>1E-3</v>
      </c>
      <c r="H73" s="47">
        <f>'COMPOSICOES AUXILIARES'!G235</f>
        <v>83.91</v>
      </c>
      <c r="I73" s="48">
        <f>TRUNC(G73*H73,2)</f>
        <v>0.08</v>
      </c>
      <c r="J73" s="138"/>
      <c r="K73" s="47">
        <v>93.47</v>
      </c>
    </row>
    <row r="74" spans="1:11" ht="57.75" customHeight="1">
      <c r="A74" s="44" t="s">
        <v>133</v>
      </c>
      <c r="B74" s="351" t="s">
        <v>134</v>
      </c>
      <c r="C74" s="351"/>
      <c r="D74" s="352" t="s">
        <v>18</v>
      </c>
      <c r="E74" s="352"/>
      <c r="F74" s="45" t="s">
        <v>135</v>
      </c>
      <c r="G74" s="46">
        <v>1E-4</v>
      </c>
      <c r="H74" s="47">
        <f>'COMPOSICOES AUXILIARES'!G247</f>
        <v>227.89000000000001</v>
      </c>
      <c r="I74" s="48">
        <f>TRUNC(G74*H74,2)</f>
        <v>0.02</v>
      </c>
      <c r="J74" s="138"/>
      <c r="K74" s="47">
        <v>253.88</v>
      </c>
    </row>
    <row r="75" spans="1:11" ht="18" customHeight="1">
      <c r="A75" s="49"/>
      <c r="B75" s="50"/>
      <c r="C75" s="50"/>
      <c r="D75" s="50"/>
      <c r="E75" s="50"/>
      <c r="F75" s="50"/>
      <c r="G75" s="353" t="s">
        <v>136</v>
      </c>
      <c r="H75" s="353"/>
      <c r="I75" s="51">
        <f>SUM(I73:I74)</f>
        <v>0.1</v>
      </c>
    </row>
    <row r="76" spans="1:11" ht="30.75" customHeight="1">
      <c r="A76" s="359" t="s">
        <v>86</v>
      </c>
      <c r="B76" s="360"/>
      <c r="C76" s="360"/>
      <c r="D76" s="361" t="s">
        <v>4</v>
      </c>
      <c r="E76" s="361"/>
      <c r="F76" s="42" t="s">
        <v>76</v>
      </c>
      <c r="G76" s="42" t="s">
        <v>77</v>
      </c>
      <c r="H76" s="42" t="s">
        <v>78</v>
      </c>
      <c r="I76" s="43" t="s">
        <v>79</v>
      </c>
      <c r="K76" s="42" t="s">
        <v>78</v>
      </c>
    </row>
    <row r="77" spans="1:11" ht="25.9" customHeight="1">
      <c r="A77" s="44" t="s">
        <v>137</v>
      </c>
      <c r="B77" s="351" t="str">
        <f>'COMPOSICOES AUXILIARES'!A307</f>
        <v>88316 SERVENTE COM ENCARGOS COMPLEMENTARES (H)</v>
      </c>
      <c r="C77" s="351"/>
      <c r="D77" s="352" t="s">
        <v>18</v>
      </c>
      <c r="E77" s="352"/>
      <c r="F77" s="45" t="s">
        <v>89</v>
      </c>
      <c r="G77" s="46">
        <v>1E-3</v>
      </c>
      <c r="H77" s="47">
        <f>'COMPOSICOES AUXILIARES'!G322</f>
        <v>17.260000000000002</v>
      </c>
      <c r="I77" s="48">
        <f>TRUNC(G77*H77,2)</f>
        <v>0.01</v>
      </c>
      <c r="J77" s="138"/>
      <c r="K77" s="47">
        <v>19.22</v>
      </c>
    </row>
    <row r="78" spans="1:11" ht="18" customHeight="1">
      <c r="A78" s="49"/>
      <c r="B78" s="50"/>
      <c r="C78" s="50"/>
      <c r="D78" s="50"/>
      <c r="E78" s="50"/>
      <c r="F78" s="50"/>
      <c r="G78" s="353" t="s">
        <v>104</v>
      </c>
      <c r="H78" s="353"/>
      <c r="I78" s="240">
        <f>I77+I75</f>
        <v>0.11</v>
      </c>
    </row>
    <row r="79" spans="1:11" ht="15" customHeight="1">
      <c r="A79" s="49"/>
      <c r="B79" s="50"/>
      <c r="C79" s="50"/>
      <c r="D79" s="50"/>
      <c r="E79" s="50"/>
      <c r="F79" s="50"/>
      <c r="G79" s="354" t="s">
        <v>82</v>
      </c>
      <c r="H79" s="354"/>
      <c r="I79" s="52">
        <f>TRUNC(I78,2)</f>
        <v>0.11</v>
      </c>
    </row>
    <row r="80" spans="1:11" ht="10.15" customHeight="1">
      <c r="A80" s="49"/>
      <c r="B80" s="50"/>
      <c r="C80" s="50"/>
      <c r="D80" s="355"/>
      <c r="E80" s="355"/>
      <c r="F80" s="355"/>
      <c r="G80" s="50"/>
      <c r="H80" s="50"/>
      <c r="I80" s="53"/>
      <c r="K80" s="50"/>
    </row>
    <row r="81" spans="1:13" ht="27.6" customHeight="1">
      <c r="A81" s="356" t="s">
        <v>68</v>
      </c>
      <c r="B81" s="357"/>
      <c r="C81" s="357"/>
      <c r="D81" s="357"/>
      <c r="E81" s="357"/>
      <c r="F81" s="357"/>
      <c r="G81" s="357"/>
      <c r="H81" s="357"/>
      <c r="I81" s="358"/>
    </row>
    <row r="82" spans="1:13" ht="19.5" customHeight="1">
      <c r="A82" s="359" t="s">
        <v>105</v>
      </c>
      <c r="B82" s="360"/>
      <c r="C82" s="361" t="s">
        <v>106</v>
      </c>
      <c r="D82" s="361"/>
      <c r="E82" s="361" t="s">
        <v>107</v>
      </c>
      <c r="F82" s="361"/>
      <c r="G82" s="361" t="s">
        <v>108</v>
      </c>
      <c r="H82" s="361"/>
      <c r="I82" s="365" t="s">
        <v>109</v>
      </c>
    </row>
    <row r="83" spans="1:13" ht="19.5" customHeight="1">
      <c r="A83" s="359"/>
      <c r="B83" s="360"/>
      <c r="C83" s="361"/>
      <c r="D83" s="361"/>
      <c r="E83" s="42" t="s">
        <v>110</v>
      </c>
      <c r="F83" s="42" t="s">
        <v>111</v>
      </c>
      <c r="G83" s="42" t="s">
        <v>110</v>
      </c>
      <c r="H83" s="42" t="s">
        <v>111</v>
      </c>
      <c r="I83" s="365"/>
      <c r="K83" s="42" t="s">
        <v>111</v>
      </c>
    </row>
    <row r="84" spans="1:13" ht="30" customHeight="1">
      <c r="A84" s="54" t="s">
        <v>138</v>
      </c>
      <c r="B84" s="55" t="s">
        <v>139</v>
      </c>
      <c r="C84" s="364">
        <v>1</v>
      </c>
      <c r="D84" s="364"/>
      <c r="E84" s="57">
        <v>0.41</v>
      </c>
      <c r="F84" s="57">
        <v>0.59</v>
      </c>
      <c r="G84" s="58">
        <f>TRUNC(K84*(1-$K$10),2)</f>
        <v>309.04000000000002</v>
      </c>
      <c r="H84" s="47">
        <f>TRUNC(L84*(1-$K$10),2)</f>
        <v>74.52</v>
      </c>
      <c r="I84" s="74">
        <f>TRUNC(C84*E84*G84+C84*F84*H84,2)</f>
        <v>170.67</v>
      </c>
      <c r="K84" s="58">
        <v>344.26</v>
      </c>
      <c r="L84" s="58">
        <v>83.022199999999998</v>
      </c>
      <c r="M84" s="74">
        <v>170.8348</v>
      </c>
    </row>
    <row r="85" spans="1:13" ht="25.15" customHeight="1">
      <c r="A85" s="54" t="s">
        <v>140</v>
      </c>
      <c r="B85" s="55" t="s">
        <v>141</v>
      </c>
      <c r="C85" s="364">
        <v>1</v>
      </c>
      <c r="D85" s="364"/>
      <c r="E85" s="57">
        <v>0.24</v>
      </c>
      <c r="F85" s="57">
        <v>0.76</v>
      </c>
      <c r="G85" s="58">
        <f t="shared" ref="G85:G88" si="3">TRUNC(K85*(1-$K$10),2)</f>
        <v>4.4000000000000004</v>
      </c>
      <c r="H85" s="47">
        <f>TRUNC(L85*(1-$K$10),2)</f>
        <v>3.07</v>
      </c>
      <c r="I85" s="74">
        <f t="shared" ref="I85:I88" si="4">TRUNC(C85*E85*G85+C85*F85*H85,2)</f>
        <v>3.38</v>
      </c>
      <c r="K85" s="58">
        <v>4.9108999999999998</v>
      </c>
      <c r="L85" s="58">
        <v>3.4199000000000002</v>
      </c>
      <c r="M85" s="74">
        <v>3.4007000000000001</v>
      </c>
    </row>
    <row r="86" spans="1:13" ht="19.899999999999999" customHeight="1">
      <c r="A86" s="54" t="s">
        <v>142</v>
      </c>
      <c r="B86" s="55" t="s">
        <v>143</v>
      </c>
      <c r="C86" s="364">
        <v>1</v>
      </c>
      <c r="D86" s="364"/>
      <c r="E86" s="57">
        <v>0.13</v>
      </c>
      <c r="F86" s="57">
        <v>0.87</v>
      </c>
      <c r="G86" s="58">
        <f t="shared" si="3"/>
        <v>263.54000000000002</v>
      </c>
      <c r="H86" s="47">
        <f>TRUNC(L86*(1-$K$10),2)</f>
        <v>110.56</v>
      </c>
      <c r="I86" s="74">
        <f t="shared" si="4"/>
        <v>130.44</v>
      </c>
      <c r="K86" s="58">
        <v>293.57580000000002</v>
      </c>
      <c r="L86" s="58">
        <v>123.1609</v>
      </c>
      <c r="M86" s="74">
        <v>130.5693</v>
      </c>
    </row>
    <row r="87" spans="1:13" ht="30" customHeight="1">
      <c r="A87" s="54" t="s">
        <v>144</v>
      </c>
      <c r="B87" s="55" t="s">
        <v>145</v>
      </c>
      <c r="C87" s="364">
        <v>1</v>
      </c>
      <c r="D87" s="364"/>
      <c r="E87" s="57">
        <v>1</v>
      </c>
      <c r="F87" s="57">
        <v>0</v>
      </c>
      <c r="G87" s="58">
        <f t="shared" si="3"/>
        <v>182.38</v>
      </c>
      <c r="H87" s="47">
        <f>TRUNC(L87*(1-$K$10),2)</f>
        <v>75.25</v>
      </c>
      <c r="I87" s="74">
        <f t="shared" si="4"/>
        <v>182.38</v>
      </c>
      <c r="K87" s="58">
        <v>203.16380000000001</v>
      </c>
      <c r="L87" s="58">
        <v>83.835099999999997</v>
      </c>
      <c r="M87" s="74">
        <v>182.5438</v>
      </c>
    </row>
    <row r="88" spans="1:13" ht="22.9" customHeight="1">
      <c r="A88" s="54" t="s">
        <v>146</v>
      </c>
      <c r="B88" s="55" t="s">
        <v>147</v>
      </c>
      <c r="C88" s="364">
        <v>1</v>
      </c>
      <c r="D88" s="364"/>
      <c r="E88" s="57">
        <v>0.24</v>
      </c>
      <c r="F88" s="57">
        <v>0.76</v>
      </c>
      <c r="G88" s="58">
        <f t="shared" si="3"/>
        <v>120.3</v>
      </c>
      <c r="H88" s="47">
        <f>TRUNC(L88*(1-$K$10),2)</f>
        <v>36.67</v>
      </c>
      <c r="I88" s="74">
        <f t="shared" si="4"/>
        <v>56.74</v>
      </c>
      <c r="K88" s="58">
        <v>134.018</v>
      </c>
      <c r="L88" s="58">
        <v>40.856499999999997</v>
      </c>
      <c r="M88" s="74">
        <v>56.8003</v>
      </c>
    </row>
    <row r="89" spans="1:13" ht="15" customHeight="1">
      <c r="A89" s="60"/>
      <c r="B89" s="61"/>
      <c r="C89" s="61"/>
      <c r="D89" s="61"/>
      <c r="E89" s="61"/>
      <c r="F89" s="61"/>
      <c r="G89" s="362" t="s">
        <v>114</v>
      </c>
      <c r="H89" s="362"/>
      <c r="I89" s="62">
        <f>SUM(I84:I88)</f>
        <v>543.61</v>
      </c>
      <c r="K89" s="70"/>
    </row>
    <row r="90" spans="1:13" ht="30" customHeight="1">
      <c r="A90" s="359" t="s">
        <v>46</v>
      </c>
      <c r="B90" s="360"/>
      <c r="C90" s="360"/>
      <c r="D90" s="360"/>
      <c r="E90" s="360"/>
      <c r="F90" s="42" t="s">
        <v>76</v>
      </c>
      <c r="G90" s="42" t="s">
        <v>115</v>
      </c>
      <c r="H90" s="42" t="s">
        <v>116</v>
      </c>
      <c r="I90" s="43" t="s">
        <v>109</v>
      </c>
      <c r="K90" s="42" t="s">
        <v>116</v>
      </c>
    </row>
    <row r="91" spans="1:13" ht="15" customHeight="1">
      <c r="A91" s="54"/>
      <c r="B91" s="363" t="str">
        <f>'COMPOSICOES AUXILIARES'!A307</f>
        <v>88316 SERVENTE COM ENCARGOS COMPLEMENTARES (H)</v>
      </c>
      <c r="C91" s="363"/>
      <c r="D91" s="363"/>
      <c r="E91" s="363"/>
      <c r="F91" s="63" t="s">
        <v>117</v>
      </c>
      <c r="G91" s="56">
        <v>1</v>
      </c>
      <c r="H91" s="47">
        <f>'COMPOSICOES AUXILIARES'!G322</f>
        <v>17.260000000000002</v>
      </c>
      <c r="I91" s="48">
        <f>TRUNC(G91*H91,2)</f>
        <v>17.260000000000002</v>
      </c>
      <c r="J91" s="138"/>
      <c r="K91" s="64">
        <v>18.287500000000001</v>
      </c>
    </row>
    <row r="92" spans="1:13" ht="15" customHeight="1">
      <c r="A92" s="60"/>
      <c r="B92" s="61"/>
      <c r="C92" s="61"/>
      <c r="D92" s="61"/>
      <c r="E92" s="61"/>
      <c r="F92" s="61"/>
      <c r="G92" s="362" t="s">
        <v>118</v>
      </c>
      <c r="H92" s="362"/>
      <c r="I92" s="52">
        <f>I91</f>
        <v>17.260000000000002</v>
      </c>
      <c r="K92" s="75"/>
    </row>
    <row r="93" spans="1:13" ht="15" customHeight="1">
      <c r="A93" s="49"/>
      <c r="B93" s="50"/>
      <c r="C93" s="50"/>
      <c r="D93" s="50"/>
      <c r="E93" s="50"/>
      <c r="F93" s="50"/>
      <c r="G93" s="354" t="s">
        <v>119</v>
      </c>
      <c r="H93" s="354"/>
      <c r="I93" s="59">
        <f>I89+I92</f>
        <v>560.87</v>
      </c>
      <c r="K93" s="76"/>
    </row>
    <row r="94" spans="1:13" ht="15" customHeight="1">
      <c r="A94" s="49"/>
      <c r="B94" s="50"/>
      <c r="C94" s="50"/>
      <c r="D94" s="50"/>
      <c r="E94" s="50"/>
      <c r="F94" s="50"/>
      <c r="G94" s="354" t="s">
        <v>120</v>
      </c>
      <c r="H94" s="354"/>
      <c r="I94" s="59">
        <v>76.89</v>
      </c>
    </row>
    <row r="95" spans="1:13" ht="15" customHeight="1">
      <c r="A95" s="49"/>
      <c r="B95" s="50"/>
      <c r="C95" s="50"/>
      <c r="D95" s="50"/>
      <c r="E95" s="50"/>
      <c r="F95" s="50"/>
      <c r="G95" s="354" t="s">
        <v>121</v>
      </c>
      <c r="H95" s="354"/>
      <c r="I95" s="59">
        <f>TRUNC(0.013005643*I93,4)</f>
        <v>7.2944000000000004</v>
      </c>
      <c r="L95" s="70"/>
    </row>
    <row r="96" spans="1:13" ht="15" customHeight="1">
      <c r="A96" s="49"/>
      <c r="B96" s="50"/>
      <c r="C96" s="50"/>
      <c r="D96" s="50"/>
      <c r="E96" s="50"/>
      <c r="F96" s="50"/>
      <c r="G96" s="354" t="s">
        <v>122</v>
      </c>
      <c r="H96" s="354"/>
      <c r="I96" s="59">
        <f>TRUNC(0.004949928*I94,4)</f>
        <v>0.3805</v>
      </c>
      <c r="L96" s="70"/>
    </row>
    <row r="97" spans="1:12" ht="15" customHeight="1">
      <c r="A97" s="49"/>
      <c r="B97" s="50"/>
      <c r="C97" s="50"/>
      <c r="D97" s="50"/>
      <c r="E97" s="50"/>
      <c r="F97" s="50"/>
      <c r="G97" s="354" t="s">
        <v>123</v>
      </c>
      <c r="H97" s="354"/>
      <c r="I97" s="238">
        <f>(SUM(I95:I96))</f>
        <v>7.6749000000000001</v>
      </c>
      <c r="L97" s="5"/>
    </row>
    <row r="98" spans="1:12" ht="15" customHeight="1">
      <c r="A98" s="49"/>
      <c r="B98" s="50"/>
      <c r="C98" s="50"/>
      <c r="D98" s="50"/>
      <c r="E98" s="50"/>
      <c r="F98" s="50"/>
      <c r="G98" s="354" t="s">
        <v>82</v>
      </c>
      <c r="H98" s="354"/>
      <c r="I98" s="52">
        <f>TRUNC(I97,2)</f>
        <v>7.67</v>
      </c>
    </row>
    <row r="99" spans="1:12" ht="10.15" customHeight="1">
      <c r="A99" s="49"/>
      <c r="B99" s="50"/>
      <c r="C99" s="50"/>
      <c r="D99" s="355"/>
      <c r="E99" s="355"/>
      <c r="F99" s="355"/>
      <c r="G99" s="50"/>
      <c r="H99" s="50"/>
      <c r="I99" s="53"/>
      <c r="K99" s="50"/>
    </row>
    <row r="100" spans="1:12" ht="29.45" customHeight="1">
      <c r="A100" s="356" t="s">
        <v>70</v>
      </c>
      <c r="B100" s="357"/>
      <c r="C100" s="357"/>
      <c r="D100" s="357"/>
      <c r="E100" s="357"/>
      <c r="F100" s="357"/>
      <c r="G100" s="357"/>
      <c r="H100" s="357"/>
      <c r="I100" s="358"/>
    </row>
    <row r="101" spans="1:12" ht="33" customHeight="1">
      <c r="A101" s="359" t="s">
        <v>148</v>
      </c>
      <c r="B101" s="360"/>
      <c r="C101" s="360"/>
      <c r="D101" s="361" t="s">
        <v>4</v>
      </c>
      <c r="E101" s="361"/>
      <c r="F101" s="42" t="s">
        <v>76</v>
      </c>
      <c r="G101" s="42" t="s">
        <v>77</v>
      </c>
      <c r="H101" s="42" t="s">
        <v>78</v>
      </c>
      <c r="I101" s="43" t="s">
        <v>79</v>
      </c>
      <c r="K101" s="42" t="s">
        <v>78</v>
      </c>
    </row>
    <row r="102" spans="1:12" ht="52.5" customHeight="1">
      <c r="A102" s="71" t="s">
        <v>149</v>
      </c>
      <c r="B102" s="351" t="s">
        <v>150</v>
      </c>
      <c r="C102" s="351"/>
      <c r="D102" s="352" t="s">
        <v>151</v>
      </c>
      <c r="E102" s="352"/>
      <c r="F102" s="45" t="s">
        <v>41</v>
      </c>
      <c r="G102" s="46">
        <v>1</v>
      </c>
      <c r="H102" s="47">
        <f>TRUNC(K102*(1-$K$10),2)</f>
        <v>2.0499999999999998</v>
      </c>
      <c r="I102" s="48">
        <f>TRUNC(G102*H102,2)</f>
        <v>2.0499999999999998</v>
      </c>
      <c r="K102" s="47">
        <v>2.29</v>
      </c>
    </row>
    <row r="103" spans="1:12" ht="15" customHeight="1">
      <c r="A103" s="49"/>
      <c r="B103" s="50"/>
      <c r="C103" s="50"/>
      <c r="D103" s="50"/>
      <c r="E103" s="50"/>
      <c r="F103" s="50"/>
      <c r="G103" s="353" t="s">
        <v>152</v>
      </c>
      <c r="H103" s="353"/>
      <c r="I103" s="239">
        <f>I102</f>
        <v>2.0499999999999998</v>
      </c>
    </row>
    <row r="104" spans="1:12" ht="15" customHeight="1">
      <c r="A104" s="49"/>
      <c r="B104" s="50"/>
      <c r="C104" s="50"/>
      <c r="D104" s="50"/>
      <c r="E104" s="50"/>
      <c r="F104" s="50"/>
      <c r="G104" s="354" t="s">
        <v>82</v>
      </c>
      <c r="H104" s="354"/>
      <c r="I104" s="52">
        <f>TRUNC(I103,2)</f>
        <v>2.0499999999999998</v>
      </c>
    </row>
    <row r="105" spans="1:12" ht="10.15" customHeight="1">
      <c r="A105" s="49"/>
      <c r="B105" s="50"/>
      <c r="C105" s="50"/>
      <c r="D105" s="355"/>
      <c r="E105" s="355"/>
      <c r="F105" s="355"/>
      <c r="G105" s="50"/>
      <c r="H105" s="50"/>
      <c r="I105" s="53"/>
      <c r="K105" s="50"/>
    </row>
    <row r="106" spans="1:12" ht="36.6" customHeight="1">
      <c r="A106" s="356" t="s">
        <v>72</v>
      </c>
      <c r="B106" s="357"/>
      <c r="C106" s="357"/>
      <c r="D106" s="357"/>
      <c r="E106" s="357"/>
      <c r="F106" s="357"/>
      <c r="G106" s="357"/>
      <c r="H106" s="357"/>
      <c r="I106" s="358"/>
    </row>
    <row r="107" spans="1:12" ht="35.450000000000003" customHeight="1">
      <c r="A107" s="359" t="s">
        <v>130</v>
      </c>
      <c r="B107" s="360"/>
      <c r="C107" s="360"/>
      <c r="D107" s="361" t="s">
        <v>4</v>
      </c>
      <c r="E107" s="361"/>
      <c r="F107" s="42" t="s">
        <v>76</v>
      </c>
      <c r="G107" s="42" t="s">
        <v>77</v>
      </c>
      <c r="H107" s="42" t="s">
        <v>78</v>
      </c>
      <c r="I107" s="43" t="s">
        <v>79</v>
      </c>
      <c r="K107" s="42" t="s">
        <v>78</v>
      </c>
    </row>
    <row r="108" spans="1:12" ht="66" customHeight="1">
      <c r="A108" s="44" t="s">
        <v>153</v>
      </c>
      <c r="B108" s="351" t="s">
        <v>154</v>
      </c>
      <c r="C108" s="351"/>
      <c r="D108" s="352" t="s">
        <v>18</v>
      </c>
      <c r="E108" s="352"/>
      <c r="F108" s="45" t="s">
        <v>132</v>
      </c>
      <c r="G108" s="46">
        <v>2.8E-3</v>
      </c>
      <c r="H108" s="47">
        <f>'COMPOSICOES AUXILIARES'!G52</f>
        <v>67</v>
      </c>
      <c r="I108" s="48">
        <f>TRUNC(G108*H108,2)</f>
        <v>0.18</v>
      </c>
      <c r="J108" s="138"/>
      <c r="K108" s="47">
        <v>74.67</v>
      </c>
    </row>
    <row r="109" spans="1:12" ht="72" customHeight="1">
      <c r="A109" s="44" t="s">
        <v>155</v>
      </c>
      <c r="B109" s="351" t="s">
        <v>156</v>
      </c>
      <c r="C109" s="351"/>
      <c r="D109" s="352" t="s">
        <v>18</v>
      </c>
      <c r="E109" s="352"/>
      <c r="F109" s="45" t="s">
        <v>135</v>
      </c>
      <c r="G109" s="46">
        <v>6.4999999999999997E-3</v>
      </c>
      <c r="H109" s="47">
        <f>'COMPOSICOES AUXILIARES'!G65</f>
        <v>259.78000000000003</v>
      </c>
      <c r="I109" s="48">
        <f>TRUNC(G109*H109,2)</f>
        <v>1.68</v>
      </c>
      <c r="J109" s="138"/>
      <c r="K109" s="47">
        <v>289.48</v>
      </c>
    </row>
    <row r="110" spans="1:12" ht="34.15" customHeight="1">
      <c r="A110" s="49"/>
      <c r="B110" s="50"/>
      <c r="C110" s="50"/>
      <c r="D110" s="50"/>
      <c r="E110" s="50"/>
      <c r="F110" s="50"/>
      <c r="G110" s="353" t="s">
        <v>136</v>
      </c>
      <c r="H110" s="353"/>
      <c r="I110" s="239">
        <f>SUM(I108:I109)</f>
        <v>1.8599999999999999</v>
      </c>
    </row>
    <row r="111" spans="1:12" ht="27" customHeight="1" thickBot="1">
      <c r="A111" s="65"/>
      <c r="B111" s="66"/>
      <c r="C111" s="66"/>
      <c r="D111" s="66"/>
      <c r="E111" s="66"/>
      <c r="F111" s="66"/>
      <c r="G111" s="345" t="s">
        <v>82</v>
      </c>
      <c r="H111" s="345"/>
      <c r="I111" s="67">
        <f>TRUNC(I110,2)</f>
        <v>1.86</v>
      </c>
    </row>
    <row r="112" spans="1:12" ht="15.75" thickTop="1">
      <c r="A112" s="68"/>
      <c r="B112" s="68"/>
      <c r="C112" s="68"/>
      <c r="D112" s="68"/>
      <c r="E112" s="68"/>
      <c r="F112" s="68"/>
      <c r="G112" s="68"/>
      <c r="H112" s="68"/>
      <c r="I112" s="68"/>
      <c r="K112" s="68"/>
    </row>
    <row r="113" spans="1:11" ht="15">
      <c r="A113" s="68"/>
      <c r="B113" s="68"/>
      <c r="C113" s="68"/>
      <c r="D113" s="68"/>
      <c r="E113" s="68"/>
      <c r="F113" s="68"/>
      <c r="G113" s="68"/>
      <c r="H113" s="68"/>
      <c r="I113" s="68"/>
      <c r="K113" s="68"/>
    </row>
    <row r="114" spans="1:11" ht="15">
      <c r="A114" s="68"/>
      <c r="B114" s="68"/>
      <c r="C114" s="68"/>
      <c r="D114" s="68"/>
      <c r="E114" s="68"/>
      <c r="F114" s="68"/>
      <c r="G114" s="68"/>
      <c r="H114" s="68"/>
      <c r="I114" s="68"/>
      <c r="K114" s="68"/>
    </row>
    <row r="115" spans="1:11" ht="15">
      <c r="A115" s="68"/>
      <c r="B115" s="68"/>
      <c r="C115" s="68"/>
      <c r="D115" s="68"/>
      <c r="E115" s="68"/>
      <c r="F115" s="68"/>
      <c r="G115" s="68"/>
      <c r="H115" s="68"/>
      <c r="I115" s="68"/>
      <c r="K115" s="68"/>
    </row>
    <row r="116" spans="1:11" ht="72">
      <c r="A116" s="68"/>
      <c r="B116" s="38" t="s">
        <v>365</v>
      </c>
      <c r="C116" s="68"/>
      <c r="D116" s="68"/>
      <c r="E116" s="68"/>
      <c r="F116" s="68"/>
      <c r="G116" s="68"/>
      <c r="H116" s="68"/>
      <c r="I116" s="68"/>
      <c r="K116" s="68"/>
    </row>
  </sheetData>
  <mergeCells count="144">
    <mergeCell ref="B16:C16"/>
    <mergeCell ref="D16:E16"/>
    <mergeCell ref="G17:H17"/>
    <mergeCell ref="G18:H18"/>
    <mergeCell ref="D19:F19"/>
    <mergeCell ref="D13:F13"/>
    <mergeCell ref="A14:I14"/>
    <mergeCell ref="A15:C15"/>
    <mergeCell ref="D15:E15"/>
    <mergeCell ref="G23:H23"/>
    <mergeCell ref="G24:H24"/>
    <mergeCell ref="D25:F25"/>
    <mergeCell ref="A26:I26"/>
    <mergeCell ref="A27:C27"/>
    <mergeCell ref="D27:E27"/>
    <mergeCell ref="A20:I20"/>
    <mergeCell ref="A21:C21"/>
    <mergeCell ref="D21:E21"/>
    <mergeCell ref="B22:C22"/>
    <mergeCell ref="D22:E2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G37:H37"/>
    <mergeCell ref="D38:F38"/>
    <mergeCell ref="A39:I39"/>
    <mergeCell ref="A40:B41"/>
    <mergeCell ref="C40:D41"/>
    <mergeCell ref="E40:F40"/>
    <mergeCell ref="G40:H40"/>
    <mergeCell ref="I40:I41"/>
    <mergeCell ref="B34:C34"/>
    <mergeCell ref="D34:E34"/>
    <mergeCell ref="B35:C35"/>
    <mergeCell ref="D35:E35"/>
    <mergeCell ref="G36:H36"/>
    <mergeCell ref="G47:H47"/>
    <mergeCell ref="G48:H48"/>
    <mergeCell ref="G49:H49"/>
    <mergeCell ref="G50:H50"/>
    <mergeCell ref="G51:H51"/>
    <mergeCell ref="C42:D42"/>
    <mergeCell ref="G43:H43"/>
    <mergeCell ref="A44:E44"/>
    <mergeCell ref="B45:E45"/>
    <mergeCell ref="G46:H46"/>
    <mergeCell ref="C57:D57"/>
    <mergeCell ref="C58:D58"/>
    <mergeCell ref="C59:D59"/>
    <mergeCell ref="G60:H60"/>
    <mergeCell ref="A61:E61"/>
    <mergeCell ref="G52:H52"/>
    <mergeCell ref="D53:F53"/>
    <mergeCell ref="A54:I54"/>
    <mergeCell ref="A55:B56"/>
    <mergeCell ref="C55:D56"/>
    <mergeCell ref="E55:F55"/>
    <mergeCell ref="G55:H55"/>
    <mergeCell ref="I55:I56"/>
    <mergeCell ref="G67:H67"/>
    <mergeCell ref="G68:H68"/>
    <mergeCell ref="G69:H69"/>
    <mergeCell ref="D70:F70"/>
    <mergeCell ref="A71:I71"/>
    <mergeCell ref="B62:E62"/>
    <mergeCell ref="G63:H63"/>
    <mergeCell ref="G64:H64"/>
    <mergeCell ref="G65:H65"/>
    <mergeCell ref="G66:H66"/>
    <mergeCell ref="G75:H75"/>
    <mergeCell ref="A76:C76"/>
    <mergeCell ref="D76:E76"/>
    <mergeCell ref="B77:C77"/>
    <mergeCell ref="D77:E77"/>
    <mergeCell ref="A72:C72"/>
    <mergeCell ref="D72:E72"/>
    <mergeCell ref="B73:C73"/>
    <mergeCell ref="D73:E73"/>
    <mergeCell ref="B74:C74"/>
    <mergeCell ref="D74:E74"/>
    <mergeCell ref="G78:H78"/>
    <mergeCell ref="G79:H79"/>
    <mergeCell ref="D80:F80"/>
    <mergeCell ref="A81:I81"/>
    <mergeCell ref="A82:B83"/>
    <mergeCell ref="C82:D83"/>
    <mergeCell ref="E82:F82"/>
    <mergeCell ref="G82:H82"/>
    <mergeCell ref="I82:I83"/>
    <mergeCell ref="G89:H89"/>
    <mergeCell ref="A90:E90"/>
    <mergeCell ref="B91:E91"/>
    <mergeCell ref="G92:H92"/>
    <mergeCell ref="G93:H93"/>
    <mergeCell ref="C84:D84"/>
    <mergeCell ref="C85:D85"/>
    <mergeCell ref="C86:D86"/>
    <mergeCell ref="C87:D87"/>
    <mergeCell ref="C88:D88"/>
    <mergeCell ref="D107:E107"/>
    <mergeCell ref="D99:F99"/>
    <mergeCell ref="A100:I100"/>
    <mergeCell ref="A101:C101"/>
    <mergeCell ref="D101:E101"/>
    <mergeCell ref="B102:C102"/>
    <mergeCell ref="D102:E102"/>
    <mergeCell ref="G94:H94"/>
    <mergeCell ref="G95:H95"/>
    <mergeCell ref="G96:H96"/>
    <mergeCell ref="G97:H97"/>
    <mergeCell ref="G98:H98"/>
    <mergeCell ref="G111:H111"/>
    <mergeCell ref="E1:I1"/>
    <mergeCell ref="E2:I2"/>
    <mergeCell ref="E3:I3"/>
    <mergeCell ref="A6:B6"/>
    <mergeCell ref="A7:B7"/>
    <mergeCell ref="C7:H7"/>
    <mergeCell ref="A8:B8"/>
    <mergeCell ref="C8:H8"/>
    <mergeCell ref="A9:B9"/>
    <mergeCell ref="C9:H9"/>
    <mergeCell ref="A10:B10"/>
    <mergeCell ref="C6:I6"/>
    <mergeCell ref="A12:I12"/>
    <mergeCell ref="B108:C108"/>
    <mergeCell ref="D108:E108"/>
    <mergeCell ref="B109:C109"/>
    <mergeCell ref="D109:E109"/>
    <mergeCell ref="G110:H110"/>
    <mergeCell ref="G103:H103"/>
    <mergeCell ref="G104:H104"/>
    <mergeCell ref="D105:F105"/>
    <mergeCell ref="A106:I106"/>
    <mergeCell ref="A107:C107"/>
  </mergeCells>
  <pageMargins left="0.59055118110236227" right="0.59055118110236227" top="0.59055118110236227" bottom="0.78740157480314965" header="0" footer="0"/>
  <pageSetup scale="58" orientation="portrait" r:id="rId1"/>
  <headerFooter>
    <oddFooter>&amp;CCONSTRUTORA VC LTDA; CNPJ:  35.634.600/0001-96; Endereço: Pass Suely, Conjunto Turmalina, 05, bairro:Uma; Belem-PA; CEP: 66.652-210; e-mail: atacadovc@gmail.com; Insc. Estadual: 15.671.790-5 – Insc. Municipal: 3346962; Tel (91) 98517-1665.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I35"/>
  <sheetViews>
    <sheetView view="pageBreakPreview" zoomScale="60" zoomScaleNormal="70" workbookViewId="0">
      <selection activeCell="F15" sqref="F15"/>
    </sheetView>
  </sheetViews>
  <sheetFormatPr defaultRowHeight="14.25"/>
  <cols>
    <col min="1" max="1" width="14.25" customWidth="1"/>
    <col min="2" max="2" width="60.375" customWidth="1"/>
    <col min="3" max="3" width="12.375" customWidth="1"/>
    <col min="4" max="4" width="7.375" customWidth="1"/>
    <col min="5" max="5" width="24.75" customWidth="1"/>
    <col min="6" max="6" width="13.875" customWidth="1"/>
    <col min="7" max="7" width="19.625" customWidth="1"/>
    <col min="9" max="9" width="13.875" customWidth="1"/>
  </cols>
  <sheetData>
    <row r="2" spans="1:9" ht="15.75">
      <c r="C2" s="371" t="s">
        <v>349</v>
      </c>
      <c r="D2" s="371"/>
      <c r="E2" s="371"/>
      <c r="F2" s="371"/>
      <c r="G2" s="371"/>
    </row>
    <row r="3" spans="1:9" ht="15.75">
      <c r="C3" s="371" t="s">
        <v>350</v>
      </c>
      <c r="D3" s="371"/>
      <c r="E3" s="371"/>
      <c r="F3" s="371"/>
      <c r="G3" s="371"/>
    </row>
    <row r="4" spans="1:9" ht="15.75">
      <c r="C4" s="371" t="s">
        <v>351</v>
      </c>
      <c r="D4" s="371"/>
      <c r="E4" s="371"/>
      <c r="F4" s="371"/>
      <c r="G4" s="371"/>
    </row>
    <row r="6" spans="1:9" ht="31.15" customHeight="1">
      <c r="A6" s="372" t="s">
        <v>352</v>
      </c>
      <c r="B6" s="372"/>
      <c r="C6" s="374" t="s">
        <v>353</v>
      </c>
      <c r="D6" s="374"/>
      <c r="E6" s="374"/>
      <c r="F6" s="374"/>
      <c r="G6" s="374"/>
    </row>
    <row r="7" spans="1:9" ht="18" customHeight="1">
      <c r="A7" s="372" t="s">
        <v>354</v>
      </c>
      <c r="B7" s="372"/>
      <c r="C7" s="375" t="s">
        <v>355</v>
      </c>
      <c r="D7" s="375"/>
      <c r="E7" s="375"/>
      <c r="F7" s="375"/>
      <c r="G7" s="375"/>
    </row>
    <row r="8" spans="1:9" ht="18" customHeight="1">
      <c r="A8" s="372" t="s">
        <v>356</v>
      </c>
      <c r="B8" s="372"/>
      <c r="C8" s="375" t="s">
        <v>357</v>
      </c>
      <c r="D8" s="375"/>
      <c r="E8" s="375"/>
      <c r="F8" s="375"/>
      <c r="G8" s="375"/>
    </row>
    <row r="9" spans="1:9" ht="34.15" customHeight="1">
      <c r="A9" s="372" t="s">
        <v>358</v>
      </c>
      <c r="B9" s="372"/>
      <c r="C9" s="374" t="s">
        <v>359</v>
      </c>
      <c r="D9" s="374"/>
      <c r="E9" s="374"/>
      <c r="F9" s="374"/>
      <c r="G9" s="374"/>
    </row>
    <row r="10" spans="1:9" ht="15.75">
      <c r="A10" s="373" t="s">
        <v>360</v>
      </c>
      <c r="B10" s="373"/>
      <c r="C10" s="79"/>
      <c r="D10" s="79"/>
      <c r="E10" s="79"/>
      <c r="F10" s="79"/>
      <c r="G10" s="79"/>
      <c r="I10" s="117">
        <f>COMPOSICOES!K10</f>
        <v>0.1023</v>
      </c>
    </row>
    <row r="11" spans="1:9" ht="15.75">
      <c r="A11" s="382" t="s">
        <v>367</v>
      </c>
      <c r="B11" s="382"/>
      <c r="C11" s="382"/>
      <c r="D11" s="382"/>
      <c r="E11" s="382"/>
      <c r="F11" s="382"/>
      <c r="G11" s="382"/>
    </row>
    <row r="12" spans="1:9" ht="10.15" customHeight="1" thickBot="1">
      <c r="A12" s="2"/>
      <c r="B12" s="2"/>
      <c r="C12" s="376"/>
      <c r="D12" s="376"/>
      <c r="E12" s="20"/>
      <c r="F12" s="2"/>
      <c r="G12" s="2"/>
      <c r="H12" s="1"/>
      <c r="I12" s="2"/>
    </row>
    <row r="13" spans="1:9" ht="28.9" customHeight="1" thickTop="1">
      <c r="A13" s="377" t="s">
        <v>157</v>
      </c>
      <c r="B13" s="378"/>
      <c r="C13" s="378"/>
      <c r="D13" s="378"/>
      <c r="E13" s="378"/>
      <c r="F13" s="378"/>
      <c r="G13" s="379"/>
    </row>
    <row r="14" spans="1:9" ht="38.450000000000003" customHeight="1">
      <c r="A14" s="380" t="s">
        <v>86</v>
      </c>
      <c r="B14" s="381"/>
      <c r="C14" s="81" t="s">
        <v>4</v>
      </c>
      <c r="D14" s="81" t="s">
        <v>76</v>
      </c>
      <c r="E14" s="81" t="s">
        <v>77</v>
      </c>
      <c r="F14" s="81" t="s">
        <v>369</v>
      </c>
      <c r="G14" s="82" t="s">
        <v>368</v>
      </c>
      <c r="I14" s="81" t="s">
        <v>369</v>
      </c>
    </row>
    <row r="15" spans="1:9" ht="32.450000000000003" customHeight="1">
      <c r="A15" s="23" t="s">
        <v>87</v>
      </c>
      <c r="B15" s="80" t="s">
        <v>88</v>
      </c>
      <c r="C15" s="86" t="s">
        <v>18</v>
      </c>
      <c r="D15" s="86" t="s">
        <v>89</v>
      </c>
      <c r="E15" s="83">
        <f>COMPOSICOES!G28</f>
        <v>820</v>
      </c>
      <c r="F15" s="84">
        <f>'COMPOSICOES AUXILIARES'!G26</f>
        <v>18.28</v>
      </c>
      <c r="G15" s="85">
        <f>TRUNC(E15*F15,2)</f>
        <v>14989.6</v>
      </c>
      <c r="I15" s="84">
        <v>20.34</v>
      </c>
    </row>
    <row r="16" spans="1:9" ht="31.15" customHeight="1">
      <c r="A16" s="23" t="s">
        <v>90</v>
      </c>
      <c r="B16" s="80" t="s">
        <v>91</v>
      </c>
      <c r="C16" s="86" t="s">
        <v>18</v>
      </c>
      <c r="D16" s="86" t="s">
        <v>89</v>
      </c>
      <c r="E16" s="83">
        <f>COMPOSICOES!G29</f>
        <v>820</v>
      </c>
      <c r="F16" s="84">
        <f>'COMPOSICOES AUXILIARES'!G41</f>
        <v>16.41</v>
      </c>
      <c r="G16" s="85">
        <f t="shared" ref="G16:G22" si="0">TRUNC(E16*F16,2)</f>
        <v>13456.2</v>
      </c>
      <c r="I16" s="84">
        <v>18.260000000000002</v>
      </c>
    </row>
    <row r="17" spans="1:9" ht="31.15" customHeight="1">
      <c r="A17" s="23" t="s">
        <v>92</v>
      </c>
      <c r="B17" s="80" t="s">
        <v>93</v>
      </c>
      <c r="C17" s="86" t="s">
        <v>18</v>
      </c>
      <c r="D17" s="86" t="s">
        <v>89</v>
      </c>
      <c r="E17" s="83">
        <f>COMPOSICOES!G30</f>
        <v>871.2</v>
      </c>
      <c r="F17" s="84">
        <f>'COMPOSICOES AUXILIARES'!G180</f>
        <v>18.7</v>
      </c>
      <c r="G17" s="85">
        <f t="shared" si="0"/>
        <v>16291.44</v>
      </c>
      <c r="I17" s="84">
        <v>20.81</v>
      </c>
    </row>
    <row r="18" spans="1:9" ht="34.15" customHeight="1">
      <c r="A18" s="23" t="s">
        <v>94</v>
      </c>
      <c r="B18" s="80" t="s">
        <v>95</v>
      </c>
      <c r="C18" s="86" t="s">
        <v>18</v>
      </c>
      <c r="D18" s="86" t="s">
        <v>89</v>
      </c>
      <c r="E18" s="83">
        <f>COMPOSICOES!G31</f>
        <v>434</v>
      </c>
      <c r="F18" s="84">
        <f>'COMPOSICOES AUXILIARES'!G195</f>
        <v>89.3</v>
      </c>
      <c r="G18" s="85">
        <f t="shared" si="0"/>
        <v>38756.199999999997</v>
      </c>
      <c r="I18" s="84">
        <v>99.47</v>
      </c>
    </row>
    <row r="19" spans="1:9" ht="33.6" customHeight="1">
      <c r="A19" s="23" t="s">
        <v>96</v>
      </c>
      <c r="B19" s="80" t="s">
        <v>97</v>
      </c>
      <c r="C19" s="86" t="s">
        <v>18</v>
      </c>
      <c r="D19" s="86" t="s">
        <v>89</v>
      </c>
      <c r="E19" s="83">
        <f>COMPOSICOES!G32</f>
        <v>180</v>
      </c>
      <c r="F19" s="84">
        <f>'COMPOSICOES AUXILIARES'!G210</f>
        <v>101.42999999999999</v>
      </c>
      <c r="G19" s="85">
        <f t="shared" si="0"/>
        <v>18257.400000000001</v>
      </c>
      <c r="I19" s="84">
        <v>112.94</v>
      </c>
    </row>
    <row r="20" spans="1:9" ht="25.15" customHeight="1">
      <c r="A20" s="23" t="s">
        <v>98</v>
      </c>
      <c r="B20" s="80" t="s">
        <v>99</v>
      </c>
      <c r="C20" s="86" t="s">
        <v>18</v>
      </c>
      <c r="D20" s="86" t="s">
        <v>89</v>
      </c>
      <c r="E20" s="83">
        <f>COMPOSICOES!G33</f>
        <v>820</v>
      </c>
      <c r="F20" s="84">
        <f>'COMPOSICOES AUXILIARES'!G225</f>
        <v>28.14</v>
      </c>
      <c r="G20" s="85">
        <f t="shared" si="0"/>
        <v>23074.799999999999</v>
      </c>
      <c r="I20" s="84">
        <v>31.34</v>
      </c>
    </row>
    <row r="21" spans="1:9" ht="37.9" customHeight="1">
      <c r="A21" s="23" t="s">
        <v>100</v>
      </c>
      <c r="B21" s="80" t="s">
        <v>101</v>
      </c>
      <c r="C21" s="86" t="s">
        <v>18</v>
      </c>
      <c r="D21" s="86" t="s">
        <v>89</v>
      </c>
      <c r="E21" s="83">
        <f>COMPOSICOES!G34</f>
        <v>820</v>
      </c>
      <c r="F21" s="84">
        <f>'COMPOSICOES AUXILIARES'!G337</f>
        <v>25.680000000000003</v>
      </c>
      <c r="G21" s="85">
        <f t="shared" si="0"/>
        <v>21057.599999999999</v>
      </c>
      <c r="I21" s="84">
        <v>28.63</v>
      </c>
    </row>
    <row r="22" spans="1:9" ht="33" customHeight="1">
      <c r="A22" s="23" t="s">
        <v>102</v>
      </c>
      <c r="B22" s="80" t="s">
        <v>103</v>
      </c>
      <c r="C22" s="86" t="s">
        <v>18</v>
      </c>
      <c r="D22" s="86" t="s">
        <v>89</v>
      </c>
      <c r="E22" s="83">
        <f>COMPOSICOES!G35</f>
        <v>820</v>
      </c>
      <c r="F22" s="84">
        <f>'COMPOSICOES AUXILIARES'!G354</f>
        <v>20.96</v>
      </c>
      <c r="G22" s="85">
        <f t="shared" si="0"/>
        <v>17187.2</v>
      </c>
      <c r="I22" s="84">
        <v>23.39</v>
      </c>
    </row>
    <row r="23" spans="1:9" ht="18" customHeight="1">
      <c r="A23" s="28"/>
      <c r="B23" s="29"/>
      <c r="C23" s="29"/>
      <c r="D23" s="29"/>
      <c r="E23" s="383" t="s">
        <v>104</v>
      </c>
      <c r="F23" s="383"/>
      <c r="G23" s="30">
        <f>SUM(G15:G22)</f>
        <v>163070.44</v>
      </c>
    </row>
    <row r="24" spans="1:9" ht="24.6" customHeight="1" thickBot="1">
      <c r="A24" s="33"/>
      <c r="B24" s="34"/>
      <c r="C24" s="34"/>
      <c r="D24" s="34"/>
      <c r="E24" s="370" t="s">
        <v>82</v>
      </c>
      <c r="F24" s="370"/>
      <c r="G24" s="35">
        <f>G23</f>
        <v>163070.44</v>
      </c>
      <c r="I24" s="5"/>
    </row>
    <row r="25" spans="1:9" ht="10.15" customHeight="1" thickTop="1" thickBot="1">
      <c r="A25" s="2"/>
      <c r="B25" s="2"/>
      <c r="C25" s="376"/>
      <c r="D25" s="376"/>
      <c r="E25" s="2"/>
      <c r="F25" s="2"/>
      <c r="G25" s="2"/>
      <c r="I25" s="2"/>
    </row>
    <row r="26" spans="1:9" ht="31.15" customHeight="1" thickTop="1">
      <c r="A26" s="377" t="s">
        <v>158</v>
      </c>
      <c r="B26" s="378"/>
      <c r="C26" s="378"/>
      <c r="D26" s="378"/>
      <c r="E26" s="378"/>
      <c r="F26" s="378"/>
      <c r="G26" s="379"/>
    </row>
    <row r="27" spans="1:9" ht="29.45" customHeight="1">
      <c r="A27" s="380" t="s">
        <v>148</v>
      </c>
      <c r="B27" s="381"/>
      <c r="C27" s="81" t="s">
        <v>4</v>
      </c>
      <c r="D27" s="81" t="s">
        <v>76</v>
      </c>
      <c r="E27" s="81" t="s">
        <v>77</v>
      </c>
      <c r="F27" s="81" t="s">
        <v>78</v>
      </c>
      <c r="G27" s="82" t="s">
        <v>79</v>
      </c>
      <c r="I27" s="81" t="s">
        <v>78</v>
      </c>
    </row>
    <row r="28" spans="1:9" ht="48" customHeight="1">
      <c r="A28" s="23" t="s">
        <v>149</v>
      </c>
      <c r="B28" s="80" t="s">
        <v>150</v>
      </c>
      <c r="C28" s="24" t="s">
        <v>151</v>
      </c>
      <c r="D28" s="86" t="s">
        <v>41</v>
      </c>
      <c r="E28" s="83">
        <v>1</v>
      </c>
      <c r="F28" s="84">
        <f t="shared" ref="F28" si="1">TRUNC(I28*(1-$I$10),2)</f>
        <v>2.0499999999999998</v>
      </c>
      <c r="G28" s="85">
        <f>TRUNC(E28*F28,2)</f>
        <v>2.0499999999999998</v>
      </c>
      <c r="I28" s="84">
        <v>2.29</v>
      </c>
    </row>
    <row r="29" spans="1:9" ht="21.6" customHeight="1">
      <c r="A29" s="28"/>
      <c r="B29" s="29"/>
      <c r="C29" s="29"/>
      <c r="D29" s="29"/>
      <c r="E29" s="383" t="s">
        <v>152</v>
      </c>
      <c r="F29" s="383"/>
      <c r="G29" s="88">
        <f>G28</f>
        <v>2.0499999999999998</v>
      </c>
    </row>
    <row r="30" spans="1:9" ht="17.45" customHeight="1" thickBot="1">
      <c r="A30" s="33"/>
      <c r="B30" s="34"/>
      <c r="C30" s="34"/>
      <c r="D30" s="34"/>
      <c r="E30" s="370" t="s">
        <v>82</v>
      </c>
      <c r="F30" s="370"/>
      <c r="G30" s="87">
        <f>G28</f>
        <v>2.0499999999999998</v>
      </c>
    </row>
    <row r="31" spans="1:9" ht="15" thickTop="1"/>
    <row r="35" spans="2:2" ht="72">
      <c r="B35" s="38" t="s">
        <v>365</v>
      </c>
    </row>
  </sheetData>
  <mergeCells count="23">
    <mergeCell ref="C9:G9"/>
    <mergeCell ref="A11:G11"/>
    <mergeCell ref="E29:F29"/>
    <mergeCell ref="C12:D12"/>
    <mergeCell ref="A13:G13"/>
    <mergeCell ref="A14:B14"/>
    <mergeCell ref="E23:F23"/>
    <mergeCell ref="E30:F30"/>
    <mergeCell ref="C2:G2"/>
    <mergeCell ref="C3:G3"/>
    <mergeCell ref="C4:G4"/>
    <mergeCell ref="A6:B6"/>
    <mergeCell ref="A7:B7"/>
    <mergeCell ref="A8:B8"/>
    <mergeCell ref="A9:B9"/>
    <mergeCell ref="A10:B10"/>
    <mergeCell ref="C6:G6"/>
    <mergeCell ref="C7:G7"/>
    <mergeCell ref="C8:G8"/>
    <mergeCell ref="E24:F24"/>
    <mergeCell ref="C25:D25"/>
    <mergeCell ref="A26:G26"/>
    <mergeCell ref="A27:B27"/>
  </mergeCells>
  <pageMargins left="0.59055118110236227" right="0.59055118110236227" top="0.59055118110236227" bottom="0.59055118110236227" header="0" footer="0"/>
  <pageSetup scale="61" orientation="portrait" r:id="rId1"/>
  <headerFooter>
    <oddFooter>&amp;CCONSTRUTORA VC LTDA; CNPJ:  35.634.600/0001-96; Endereço: Pass Suely, Conjunto Turmalina, 05, bairro:Uma; Belem-PA; CEP: 66.652-210; e-mail: atacadovc@gmail.com; Insc. Estadual: 15.671.790-5 – Insc. Municipal: 3346962; Tel (91) 98517-1665.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28"/>
  <sheetViews>
    <sheetView view="pageBreakPreview" zoomScale="60" zoomScaleNormal="100" workbookViewId="0">
      <selection activeCell="G20" sqref="G20:G21"/>
    </sheetView>
  </sheetViews>
  <sheetFormatPr defaultRowHeight="14.25"/>
  <cols>
    <col min="1" max="1" width="9.375" customWidth="1"/>
    <col min="2" max="2" width="39.75" customWidth="1"/>
    <col min="3" max="3" width="17.125" customWidth="1"/>
    <col min="4" max="4" width="21.25" customWidth="1"/>
    <col min="5" max="5" width="25.375" customWidth="1"/>
    <col min="6" max="7" width="22.375" customWidth="1"/>
    <col min="8" max="8" width="9.625" customWidth="1"/>
  </cols>
  <sheetData>
    <row r="1" spans="1:8" ht="18">
      <c r="A1" s="214"/>
      <c r="B1" s="215"/>
      <c r="C1" s="215"/>
      <c r="D1" s="215"/>
      <c r="E1" s="215"/>
      <c r="F1" s="215"/>
      <c r="G1" s="216"/>
    </row>
    <row r="2" spans="1:8" ht="22.9" customHeight="1">
      <c r="A2" s="217"/>
      <c r="B2" s="218"/>
      <c r="C2" s="218"/>
      <c r="D2" s="402" t="s">
        <v>349</v>
      </c>
      <c r="E2" s="402"/>
      <c r="F2" s="402"/>
      <c r="G2" s="403"/>
    </row>
    <row r="3" spans="1:8" ht="18">
      <c r="A3" s="217"/>
      <c r="B3" s="218"/>
      <c r="C3" s="218"/>
      <c r="D3" s="385" t="s">
        <v>350</v>
      </c>
      <c r="E3" s="385"/>
      <c r="F3" s="385"/>
      <c r="G3" s="388"/>
    </row>
    <row r="4" spans="1:8" ht="25.15" customHeight="1">
      <c r="A4" s="217"/>
      <c r="B4" s="218"/>
      <c r="C4" s="218"/>
      <c r="D4" s="404" t="s">
        <v>351</v>
      </c>
      <c r="E4" s="404"/>
      <c r="F4" s="404"/>
      <c r="G4" s="405"/>
    </row>
    <row r="5" spans="1:8" ht="18">
      <c r="A5" s="217"/>
      <c r="B5" s="218"/>
      <c r="C5" s="218"/>
      <c r="D5" s="218"/>
      <c r="E5" s="218"/>
      <c r="F5" s="218"/>
      <c r="G5" s="219"/>
    </row>
    <row r="6" spans="1:8" ht="34.9" customHeight="1">
      <c r="A6" s="384" t="s">
        <v>352</v>
      </c>
      <c r="B6" s="385"/>
      <c r="C6" s="386" t="s">
        <v>353</v>
      </c>
      <c r="D6" s="386"/>
      <c r="E6" s="386"/>
      <c r="F6" s="386"/>
      <c r="G6" s="387"/>
    </row>
    <row r="7" spans="1:8" ht="18">
      <c r="A7" s="384" t="s">
        <v>354</v>
      </c>
      <c r="B7" s="385"/>
      <c r="C7" s="406" t="s">
        <v>355</v>
      </c>
      <c r="D7" s="406"/>
      <c r="E7" s="406"/>
      <c r="F7" s="406"/>
      <c r="G7" s="407"/>
    </row>
    <row r="8" spans="1:8" ht="18">
      <c r="A8" s="384" t="s">
        <v>356</v>
      </c>
      <c r="B8" s="385"/>
      <c r="C8" s="218" t="s">
        <v>357</v>
      </c>
      <c r="D8" s="218"/>
      <c r="E8" s="218"/>
      <c r="F8" s="218"/>
      <c r="G8" s="219"/>
    </row>
    <row r="9" spans="1:8" ht="37.15" customHeight="1">
      <c r="A9" s="384" t="s">
        <v>358</v>
      </c>
      <c r="B9" s="385"/>
      <c r="C9" s="386" t="s">
        <v>359</v>
      </c>
      <c r="D9" s="386"/>
      <c r="E9" s="386"/>
      <c r="F9" s="386"/>
      <c r="G9" s="387"/>
    </row>
    <row r="10" spans="1:8" ht="18">
      <c r="A10" s="384" t="s">
        <v>360</v>
      </c>
      <c r="B10" s="385"/>
      <c r="C10" s="218"/>
      <c r="D10" s="218"/>
      <c r="E10" s="218"/>
      <c r="F10" s="218"/>
      <c r="G10" s="219"/>
    </row>
    <row r="11" spans="1:8" ht="18">
      <c r="A11" s="384" t="s">
        <v>372</v>
      </c>
      <c r="B11" s="385"/>
      <c r="C11" s="385"/>
      <c r="D11" s="385"/>
      <c r="E11" s="385"/>
      <c r="F11" s="385"/>
      <c r="G11" s="388"/>
    </row>
    <row r="12" spans="1:8" ht="16.149999999999999" customHeight="1" thickBot="1">
      <c r="A12" s="217"/>
      <c r="B12" s="218"/>
      <c r="C12" s="218"/>
      <c r="D12" s="218"/>
      <c r="E12" s="218"/>
      <c r="F12" s="218"/>
      <c r="G12" s="219"/>
    </row>
    <row r="13" spans="1:8" ht="36" customHeight="1" thickTop="1" thickBot="1">
      <c r="A13" s="220" t="s">
        <v>1</v>
      </c>
      <c r="B13" s="93" t="s">
        <v>3</v>
      </c>
      <c r="C13" s="93" t="s">
        <v>296</v>
      </c>
      <c r="D13" s="93" t="s">
        <v>297</v>
      </c>
      <c r="E13" s="93" t="s">
        <v>298</v>
      </c>
      <c r="F13" s="93" t="s">
        <v>299</v>
      </c>
      <c r="G13" s="221" t="s">
        <v>300</v>
      </c>
      <c r="H13" s="1"/>
    </row>
    <row r="14" spans="1:8" ht="26.45" customHeight="1" thickTop="1">
      <c r="A14" s="399" t="s">
        <v>8</v>
      </c>
      <c r="B14" s="400" t="s">
        <v>9</v>
      </c>
      <c r="C14" s="401">
        <f>'PLANILHA ORCAMENTARIA'!H15</f>
        <v>201177.48</v>
      </c>
      <c r="D14" s="96">
        <v>0.434</v>
      </c>
      <c r="E14" s="96">
        <v>0.24299999999999999</v>
      </c>
      <c r="F14" s="96">
        <v>0.32299999999999995</v>
      </c>
      <c r="G14" s="222">
        <f t="shared" ref="G14:G19" si="0">SUM(D14:F14)</f>
        <v>1</v>
      </c>
      <c r="H14" s="1"/>
    </row>
    <row r="15" spans="1:8" ht="22.9" customHeight="1">
      <c r="A15" s="389"/>
      <c r="B15" s="391"/>
      <c r="C15" s="393"/>
      <c r="D15" s="211">
        <f>TRUNC(C14*D14,2)</f>
        <v>87311.02</v>
      </c>
      <c r="E15" s="211">
        <f>TRUNC(C14*E14,2)</f>
        <v>48886.12</v>
      </c>
      <c r="F15" s="211">
        <f>C14-D15-E15</f>
        <v>64980.340000000004</v>
      </c>
      <c r="G15" s="223">
        <f>SUM(D15:F15)</f>
        <v>201177.48</v>
      </c>
      <c r="H15" s="1"/>
    </row>
    <row r="16" spans="1:8" ht="19.899999999999999" customHeight="1">
      <c r="A16" s="389" t="s">
        <v>25</v>
      </c>
      <c r="B16" s="391" t="s">
        <v>26</v>
      </c>
      <c r="C16" s="393">
        <f>'PLANILHA ORCAMENTARIA'!H19</f>
        <v>2089019.62</v>
      </c>
      <c r="D16" s="97">
        <v>0.436</v>
      </c>
      <c r="E16" s="97">
        <v>0.28199999999999997</v>
      </c>
      <c r="F16" s="97">
        <v>0.28199999999999997</v>
      </c>
      <c r="G16" s="224">
        <f t="shared" si="0"/>
        <v>1</v>
      </c>
      <c r="H16" s="1"/>
    </row>
    <row r="17" spans="1:8" ht="24" customHeight="1">
      <c r="A17" s="389"/>
      <c r="B17" s="391"/>
      <c r="C17" s="393"/>
      <c r="D17" s="211">
        <f>TRUNC(C16*D16,2)</f>
        <v>910812.55</v>
      </c>
      <c r="E17" s="211">
        <f>TRUNC(C16*E16,2)</f>
        <v>589103.53</v>
      </c>
      <c r="F17" s="211">
        <f>C16-E17-D17</f>
        <v>589103.54</v>
      </c>
      <c r="G17" s="223">
        <f t="shared" si="0"/>
        <v>2089019.62</v>
      </c>
      <c r="H17" s="1"/>
    </row>
    <row r="18" spans="1:8" ht="19.149999999999999" customHeight="1">
      <c r="A18" s="389" t="s">
        <v>47</v>
      </c>
      <c r="B18" s="391" t="s">
        <v>48</v>
      </c>
      <c r="C18" s="393">
        <f>'PLANILHA ORCAMENTARIA'!H27</f>
        <v>679153.31</v>
      </c>
      <c r="D18" s="97">
        <v>0.43659999999999999</v>
      </c>
      <c r="E18" s="97">
        <v>0.2782</v>
      </c>
      <c r="F18" s="97">
        <v>0.28520000000000001</v>
      </c>
      <c r="G18" s="224">
        <f t="shared" si="0"/>
        <v>1</v>
      </c>
      <c r="H18" s="1"/>
    </row>
    <row r="19" spans="1:8" ht="25.15" customHeight="1" thickBot="1">
      <c r="A19" s="390"/>
      <c r="B19" s="392"/>
      <c r="C19" s="394"/>
      <c r="D19" s="211">
        <f>TRUNC(C18*D18,2)</f>
        <v>296518.33</v>
      </c>
      <c r="E19" s="211">
        <f>TRUNC(C18*E18,2)</f>
        <v>188940.45</v>
      </c>
      <c r="F19" s="211">
        <f>C18-E19-D19</f>
        <v>193694.53000000003</v>
      </c>
      <c r="G19" s="225">
        <f>SUM(D19:F19)</f>
        <v>679153.31</v>
      </c>
      <c r="H19" s="1"/>
    </row>
    <row r="20" spans="1:8" ht="19.899999999999999" customHeight="1" thickTop="1">
      <c r="A20" s="226"/>
      <c r="B20" s="94"/>
      <c r="C20" s="395">
        <f>SUM(C14:C19)</f>
        <v>2969350.41</v>
      </c>
      <c r="D20" s="95">
        <f>SUM(D15+D17+D19)</f>
        <v>1294641.9000000001</v>
      </c>
      <c r="E20" s="95">
        <f>SUM(E15+E17+E19)</f>
        <v>826930.10000000009</v>
      </c>
      <c r="F20" s="95">
        <f>SUM(F15+F17+F19)</f>
        <v>847778.41</v>
      </c>
      <c r="G20" s="397">
        <f>SUM(G15+G17+G19)</f>
        <v>2969350.41</v>
      </c>
      <c r="H20" s="1"/>
    </row>
    <row r="21" spans="1:8" ht="20.45" customHeight="1" thickBot="1">
      <c r="A21" s="227"/>
      <c r="B21" s="91"/>
      <c r="C21" s="396"/>
      <c r="D21" s="92">
        <f>D20</f>
        <v>1294641.9000000001</v>
      </c>
      <c r="E21" s="92">
        <f>SUM(D21+E20)</f>
        <v>2121572</v>
      </c>
      <c r="F21" s="92">
        <f>SUM(E21+F20)</f>
        <v>2969350.41</v>
      </c>
      <c r="G21" s="398"/>
      <c r="H21" s="1"/>
    </row>
    <row r="22" spans="1:8" ht="15" thickTop="1">
      <c r="A22" s="121"/>
      <c r="B22" s="75"/>
      <c r="C22" s="75"/>
      <c r="D22" s="75"/>
      <c r="E22" s="75"/>
      <c r="F22" s="75"/>
      <c r="G22" s="124"/>
    </row>
    <row r="23" spans="1:8">
      <c r="A23" s="121"/>
      <c r="B23" s="75"/>
      <c r="C23" s="75"/>
      <c r="D23" s="75"/>
      <c r="E23" s="75"/>
      <c r="F23" s="75"/>
      <c r="G23" s="124"/>
    </row>
    <row r="24" spans="1:8">
      <c r="A24" s="121"/>
      <c r="B24" s="75"/>
      <c r="C24" s="75"/>
      <c r="D24" s="75"/>
      <c r="E24" s="75"/>
      <c r="F24" s="75"/>
      <c r="G24" s="124"/>
    </row>
    <row r="25" spans="1:8">
      <c r="A25" s="121"/>
      <c r="B25" s="75"/>
      <c r="C25" s="75"/>
      <c r="D25" s="75"/>
      <c r="E25" s="75"/>
      <c r="F25" s="75"/>
      <c r="G25" s="124"/>
    </row>
    <row r="26" spans="1:8">
      <c r="A26" s="121"/>
      <c r="B26" s="75"/>
      <c r="C26" s="75"/>
      <c r="D26" s="75"/>
      <c r="E26" s="75"/>
      <c r="F26" s="75"/>
      <c r="G26" s="124"/>
    </row>
    <row r="27" spans="1:8" ht="72">
      <c r="A27" s="121"/>
      <c r="B27" s="38" t="s">
        <v>365</v>
      </c>
      <c r="C27" s="75"/>
      <c r="D27" s="75"/>
      <c r="E27" s="75"/>
      <c r="F27" s="75"/>
      <c r="G27" s="124"/>
    </row>
    <row r="28" spans="1:8">
      <c r="A28" s="135"/>
      <c r="B28" s="136"/>
      <c r="C28" s="136"/>
      <c r="D28" s="136"/>
      <c r="E28" s="136"/>
      <c r="F28" s="136"/>
      <c r="G28" s="137"/>
    </row>
  </sheetData>
  <mergeCells count="23">
    <mergeCell ref="D2:G2"/>
    <mergeCell ref="D3:G3"/>
    <mergeCell ref="D4:G4"/>
    <mergeCell ref="A6:B6"/>
    <mergeCell ref="A7:B7"/>
    <mergeCell ref="C6:G6"/>
    <mergeCell ref="C7:G7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C20:C21"/>
    <mergeCell ref="G20:G21"/>
    <mergeCell ref="A8:B8"/>
    <mergeCell ref="A9:B9"/>
    <mergeCell ref="A10:B10"/>
    <mergeCell ref="C9:G9"/>
    <mergeCell ref="A11:G11"/>
  </mergeCells>
  <pageMargins left="0.59055118110236227" right="0.59055118110236227" top="0.59055118110236227" bottom="0.78740157480314965" header="0" footer="0.33"/>
  <pageSetup scale="73" fitToHeight="0" orientation="landscape" r:id="rId1"/>
  <headerFooter>
    <oddFooter>&amp;CCONSTRUTORA VC LTDA; CNPJ:  35.634.600/0001-96; Endereço: Pass Suely, Conjunto Turmalina, 05, bairro:Uma; Belem-PA; CEP: 66.652-210; e-mail: atacadovc@gmail.com; Insc. Estadual: 15.671.790-5 – Insc. Municipal: 3346962; Tel (91) 98517-1665.</oddFooter>
  </headerFooter>
  <colBreaks count="1" manualBreakCount="1">
    <brk id="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36"/>
  <sheetViews>
    <sheetView view="pageBreakPreview" topLeftCell="A7" zoomScaleNormal="100" zoomScaleSheetLayoutView="100" workbookViewId="0">
      <selection activeCell="C17" sqref="C17"/>
    </sheetView>
  </sheetViews>
  <sheetFormatPr defaultRowHeight="14.25"/>
  <cols>
    <col min="1" max="1" width="11.25" customWidth="1"/>
    <col min="2" max="2" width="22.75" customWidth="1"/>
    <col min="3" max="3" width="53.875" customWidth="1"/>
    <col min="4" max="4" width="12.375" customWidth="1"/>
    <col min="5" max="5" width="10.25" customWidth="1"/>
    <col min="6" max="6" width="12" customWidth="1"/>
    <col min="7" max="7" width="16.125" customWidth="1"/>
    <col min="8" max="10" width="22.875" customWidth="1"/>
    <col min="11" max="11" width="12.75" bestFit="1" customWidth="1"/>
    <col min="12" max="13" width="12.75" customWidth="1"/>
    <col min="15" max="15" width="16.125" customWidth="1"/>
    <col min="16" max="16" width="20.75" customWidth="1"/>
    <col min="20" max="20" width="21.375" customWidth="1"/>
  </cols>
  <sheetData>
    <row r="1" spans="1:20" ht="16.5">
      <c r="A1" s="118"/>
      <c r="B1" s="119"/>
      <c r="C1" s="120"/>
      <c r="D1" s="323" t="s">
        <v>349</v>
      </c>
      <c r="E1" s="323"/>
      <c r="F1" s="323"/>
      <c r="G1" s="323"/>
      <c r="H1" s="323"/>
      <c r="I1" s="232"/>
      <c r="J1" s="233"/>
    </row>
    <row r="2" spans="1:20" ht="16.5">
      <c r="A2" s="121"/>
      <c r="B2" s="75"/>
      <c r="C2" s="122"/>
      <c r="D2" s="324" t="s">
        <v>350</v>
      </c>
      <c r="E2" s="324"/>
      <c r="F2" s="324"/>
      <c r="G2" s="324"/>
      <c r="H2" s="324"/>
      <c r="I2" s="230"/>
      <c r="J2" s="231"/>
    </row>
    <row r="3" spans="1:20" ht="16.5">
      <c r="A3" s="121"/>
      <c r="B3" s="75"/>
      <c r="C3" s="122"/>
      <c r="D3" s="324" t="s">
        <v>351</v>
      </c>
      <c r="E3" s="324"/>
      <c r="F3" s="324"/>
      <c r="G3" s="324"/>
      <c r="H3" s="324"/>
      <c r="I3" s="230"/>
      <c r="J3" s="231"/>
    </row>
    <row r="4" spans="1:20" ht="16.5">
      <c r="A4" s="121"/>
      <c r="B4" s="75"/>
      <c r="C4" s="122"/>
      <c r="D4" s="122"/>
      <c r="E4" s="122"/>
      <c r="F4" s="122"/>
      <c r="G4" s="122"/>
      <c r="H4" s="122"/>
      <c r="I4" s="122"/>
      <c r="J4" s="123"/>
      <c r="O4" s="39"/>
      <c r="P4" s="39"/>
    </row>
    <row r="5" spans="1:20" ht="16.5">
      <c r="A5" s="121"/>
      <c r="B5" s="75"/>
      <c r="C5" s="122"/>
      <c r="D5" s="122"/>
      <c r="E5" s="122"/>
      <c r="F5" s="122"/>
      <c r="G5" s="122"/>
      <c r="H5" s="122"/>
      <c r="I5" s="122"/>
      <c r="J5" s="123"/>
      <c r="O5" s="39"/>
      <c r="P5" s="39"/>
    </row>
    <row r="6" spans="1:20" ht="39.75" customHeight="1">
      <c r="A6" s="329" t="s">
        <v>352</v>
      </c>
      <c r="B6" s="330"/>
      <c r="C6" s="331" t="s">
        <v>353</v>
      </c>
      <c r="D6" s="331"/>
      <c r="E6" s="331"/>
      <c r="F6" s="331"/>
      <c r="G6" s="331"/>
      <c r="H6" s="331"/>
      <c r="I6" s="331"/>
      <c r="J6" s="339"/>
    </row>
    <row r="7" spans="1:20" ht="25.9" customHeight="1">
      <c r="A7" s="329" t="s">
        <v>354</v>
      </c>
      <c r="B7" s="330"/>
      <c r="C7" s="331" t="s">
        <v>355</v>
      </c>
      <c r="D7" s="331"/>
      <c r="E7" s="331"/>
      <c r="F7" s="331"/>
      <c r="G7" s="331"/>
      <c r="H7" s="331"/>
      <c r="I7" s="234"/>
      <c r="J7" s="235"/>
    </row>
    <row r="8" spans="1:20" ht="24.6" customHeight="1">
      <c r="A8" s="329" t="s">
        <v>356</v>
      </c>
      <c r="B8" s="330"/>
      <c r="C8" s="331" t="s">
        <v>357</v>
      </c>
      <c r="D8" s="331"/>
      <c r="E8" s="331"/>
      <c r="F8" s="331"/>
      <c r="G8" s="331"/>
      <c r="H8" s="331"/>
      <c r="I8" s="234"/>
      <c r="J8" s="235"/>
    </row>
    <row r="9" spans="1:20" ht="28.15" customHeight="1">
      <c r="A9" s="329" t="s">
        <v>358</v>
      </c>
      <c r="B9" s="330"/>
      <c r="C9" s="332" t="s">
        <v>359</v>
      </c>
      <c r="D9" s="332"/>
      <c r="E9" s="332"/>
      <c r="F9" s="332"/>
      <c r="G9" s="332"/>
      <c r="H9" s="332"/>
      <c r="I9" s="228"/>
      <c r="J9" s="229"/>
    </row>
    <row r="10" spans="1:20" ht="18">
      <c r="A10" s="333" t="s">
        <v>360</v>
      </c>
      <c r="B10" s="332"/>
      <c r="C10" s="122"/>
      <c r="D10" s="122"/>
      <c r="E10" s="122"/>
      <c r="F10" s="122"/>
      <c r="G10" s="122"/>
      <c r="H10" s="122"/>
      <c r="I10" s="122"/>
      <c r="J10" s="123"/>
      <c r="O10" s="39"/>
      <c r="P10" s="39"/>
    </row>
    <row r="11" spans="1:20" ht="30" customHeight="1">
      <c r="A11" s="340" t="s">
        <v>452</v>
      </c>
      <c r="B11" s="341"/>
      <c r="C11" s="341"/>
      <c r="D11" s="341"/>
      <c r="E11" s="341"/>
      <c r="F11" s="341"/>
      <c r="G11" s="341"/>
      <c r="H11" s="341"/>
      <c r="I11" s="341"/>
      <c r="J11" s="342"/>
    </row>
    <row r="12" spans="1:20" ht="8.4499999999999993" customHeight="1">
      <c r="A12" s="121"/>
      <c r="B12" s="75"/>
      <c r="C12" s="75"/>
      <c r="D12" s="75"/>
      <c r="E12" s="75"/>
      <c r="F12" s="75"/>
      <c r="G12" s="75"/>
      <c r="H12" s="75"/>
      <c r="I12" s="75"/>
      <c r="J12" s="124"/>
    </row>
    <row r="13" spans="1:20" ht="10.15" customHeight="1">
      <c r="A13" s="125"/>
      <c r="B13" s="336" t="s">
        <v>0</v>
      </c>
      <c r="C13" s="336"/>
      <c r="D13" s="336"/>
      <c r="E13" s="336"/>
      <c r="F13" s="336"/>
      <c r="G13" s="336"/>
      <c r="H13" s="306"/>
      <c r="I13" s="306"/>
      <c r="J13" s="126"/>
      <c r="P13" s="1"/>
    </row>
    <row r="14" spans="1:20" ht="47.45" customHeight="1">
      <c r="A14" s="127" t="s">
        <v>1</v>
      </c>
      <c r="B14" s="18" t="s">
        <v>2</v>
      </c>
      <c r="C14" s="18" t="s">
        <v>3</v>
      </c>
      <c r="D14" s="18" t="s">
        <v>4</v>
      </c>
      <c r="E14" s="18" t="s">
        <v>5</v>
      </c>
      <c r="F14" s="18" t="s">
        <v>106</v>
      </c>
      <c r="G14" s="18" t="s">
        <v>448</v>
      </c>
      <c r="H14" s="307" t="s">
        <v>449</v>
      </c>
      <c r="I14" s="18" t="s">
        <v>450</v>
      </c>
      <c r="J14" s="128" t="s">
        <v>453</v>
      </c>
      <c r="O14" s="18" t="s">
        <v>6</v>
      </c>
      <c r="P14" s="18" t="s">
        <v>7</v>
      </c>
    </row>
    <row r="15" spans="1:20" ht="57" customHeight="1">
      <c r="A15" s="131" t="s">
        <v>31</v>
      </c>
      <c r="B15" s="10">
        <v>5501882</v>
      </c>
      <c r="C15" s="11" t="s">
        <v>32</v>
      </c>
      <c r="D15" s="10" t="s">
        <v>29</v>
      </c>
      <c r="E15" s="10" t="s">
        <v>33</v>
      </c>
      <c r="F15" s="12">
        <v>74112.5</v>
      </c>
      <c r="G15" s="7">
        <v>11.44</v>
      </c>
      <c r="H15" s="309">
        <v>847847</v>
      </c>
      <c r="I15" s="309">
        <v>14.84</v>
      </c>
      <c r="J15" s="241">
        <v>1099829.5</v>
      </c>
      <c r="K15" s="5">
        <v>32290.16</v>
      </c>
      <c r="L15" s="5">
        <v>32290.16</v>
      </c>
      <c r="M15" s="5">
        <v>0</v>
      </c>
      <c r="N15" s="5">
        <v>3709.84</v>
      </c>
      <c r="O15" s="7">
        <v>36000</v>
      </c>
      <c r="P15" s="3">
        <v>36000</v>
      </c>
      <c r="Q15" s="5">
        <v>3709.84</v>
      </c>
    </row>
    <row r="16" spans="1:20" ht="37.5" customHeight="1">
      <c r="A16" s="131" t="s">
        <v>36</v>
      </c>
      <c r="B16" s="10">
        <v>5503041</v>
      </c>
      <c r="C16" s="11" t="s">
        <v>37</v>
      </c>
      <c r="D16" s="10" t="s">
        <v>29</v>
      </c>
      <c r="E16" s="10" t="s">
        <v>33</v>
      </c>
      <c r="F16" s="12">
        <v>74112.5</v>
      </c>
      <c r="G16" s="7">
        <v>7.67</v>
      </c>
      <c r="H16" s="309">
        <v>568442.87</v>
      </c>
      <c r="I16" s="309">
        <v>9.9499999999999993</v>
      </c>
      <c r="J16" s="241">
        <v>737419.37</v>
      </c>
      <c r="K16" s="5">
        <v>242.37</v>
      </c>
      <c r="L16" s="5">
        <v>5816.88</v>
      </c>
      <c r="M16" s="5">
        <v>0</v>
      </c>
      <c r="N16" s="5">
        <v>7.6299999999999955</v>
      </c>
      <c r="O16" s="7">
        <v>250</v>
      </c>
      <c r="P16" s="3">
        <v>6000</v>
      </c>
      <c r="Q16" s="5">
        <v>183.11999999999989</v>
      </c>
      <c r="T16" s="6">
        <v>36000</v>
      </c>
    </row>
    <row r="17" spans="1:17" ht="62.25" customHeight="1">
      <c r="A17" s="131" t="s">
        <v>42</v>
      </c>
      <c r="B17" s="10">
        <v>93592</v>
      </c>
      <c r="C17" s="11" t="s">
        <v>43</v>
      </c>
      <c r="D17" s="10" t="s">
        <v>18</v>
      </c>
      <c r="E17" s="10" t="s">
        <v>44</v>
      </c>
      <c r="F17" s="12">
        <v>222337.5</v>
      </c>
      <c r="G17" s="7">
        <v>1.86</v>
      </c>
      <c r="H17" s="309">
        <v>413547.75</v>
      </c>
      <c r="I17" s="309">
        <v>2.41</v>
      </c>
      <c r="J17" s="241">
        <v>535833.37</v>
      </c>
      <c r="K17" s="5">
        <v>163070.44</v>
      </c>
      <c r="L17" s="5">
        <v>163070.44</v>
      </c>
      <c r="M17" s="5">
        <v>0</v>
      </c>
      <c r="N17" s="5">
        <v>18565.609999999986</v>
      </c>
      <c r="O17" s="7">
        <v>181636.05</v>
      </c>
      <c r="P17" s="3">
        <v>181636.05</v>
      </c>
      <c r="Q17" s="5">
        <v>18565.609999999986</v>
      </c>
    </row>
    <row r="18" spans="1:17" ht="27" customHeight="1">
      <c r="A18" s="131" t="s">
        <v>20</v>
      </c>
      <c r="B18" s="10" t="s">
        <v>21</v>
      </c>
      <c r="C18" s="11" t="s">
        <v>22</v>
      </c>
      <c r="D18" s="10" t="s">
        <v>23</v>
      </c>
      <c r="E18" s="10" t="s">
        <v>24</v>
      </c>
      <c r="F18" s="7">
        <v>1</v>
      </c>
      <c r="G18" s="7">
        <v>163070.44</v>
      </c>
      <c r="H18" s="309">
        <v>163070.44</v>
      </c>
      <c r="I18" s="309">
        <v>211616.5</v>
      </c>
      <c r="J18" s="241">
        <v>211616.5</v>
      </c>
      <c r="K18" s="5">
        <v>0.44</v>
      </c>
      <c r="L18" s="5">
        <v>139755</v>
      </c>
      <c r="M18" s="5">
        <v>0</v>
      </c>
      <c r="N18" s="5">
        <v>1.3589999999999991E-2</v>
      </c>
      <c r="O18" s="7">
        <v>0.45358999999999999</v>
      </c>
      <c r="P18" s="77">
        <v>142931.25</v>
      </c>
      <c r="Q18" s="5">
        <v>3176.25</v>
      </c>
    </row>
    <row r="19" spans="1:17" ht="27" customHeight="1">
      <c r="A19" s="131" t="s">
        <v>27</v>
      </c>
      <c r="B19" s="10">
        <v>5502985</v>
      </c>
      <c r="C19" s="11" t="s">
        <v>28</v>
      </c>
      <c r="D19" s="10" t="s">
        <v>29</v>
      </c>
      <c r="E19" s="10" t="s">
        <v>30</v>
      </c>
      <c r="F19" s="12">
        <v>317625</v>
      </c>
      <c r="G19" s="7">
        <v>0.44</v>
      </c>
      <c r="H19" s="309">
        <v>139755</v>
      </c>
      <c r="I19" s="309">
        <v>0.56999999999999995</v>
      </c>
      <c r="J19" s="241">
        <v>181046.25</v>
      </c>
      <c r="K19" s="5">
        <v>11.51</v>
      </c>
      <c r="L19" s="5">
        <v>853034.875</v>
      </c>
      <c r="M19" s="5">
        <v>5187.875</v>
      </c>
      <c r="N19" s="5">
        <v>1.4000000000000004</v>
      </c>
      <c r="O19" s="7">
        <v>12.84</v>
      </c>
      <c r="P19" s="77">
        <v>951604.5</v>
      </c>
      <c r="Q19" s="5">
        <v>103757.5</v>
      </c>
    </row>
    <row r="20" spans="1:17" ht="39" customHeight="1">
      <c r="A20" s="131" t="s">
        <v>38</v>
      </c>
      <c r="B20" s="10" t="s">
        <v>39</v>
      </c>
      <c r="C20" s="11" t="s">
        <v>40</v>
      </c>
      <c r="D20" s="10" t="s">
        <v>23</v>
      </c>
      <c r="E20" s="10" t="s">
        <v>41</v>
      </c>
      <c r="F20" s="12">
        <v>42350</v>
      </c>
      <c r="G20" s="7">
        <v>2.0499999999999998</v>
      </c>
      <c r="H20" s="309">
        <v>86817.5</v>
      </c>
      <c r="I20" s="309">
        <v>2.66</v>
      </c>
      <c r="J20" s="241">
        <v>112651</v>
      </c>
      <c r="K20" s="5">
        <v>0.11</v>
      </c>
      <c r="L20" s="5">
        <v>32609.5</v>
      </c>
      <c r="M20" s="5">
        <v>0</v>
      </c>
      <c r="N20" s="5">
        <v>8.6999999999999994E-3</v>
      </c>
      <c r="O20" s="7">
        <v>0.1187</v>
      </c>
      <c r="P20" s="77">
        <v>35574</v>
      </c>
      <c r="Q20" s="5">
        <v>2964.5</v>
      </c>
    </row>
    <row r="21" spans="1:17" ht="33" customHeight="1">
      <c r="A21" s="131" t="s">
        <v>10</v>
      </c>
      <c r="B21" s="10" t="s">
        <v>11</v>
      </c>
      <c r="C21" s="11" t="s">
        <v>12</v>
      </c>
      <c r="D21" s="10" t="s">
        <v>13</v>
      </c>
      <c r="E21" s="10" t="s">
        <v>14</v>
      </c>
      <c r="F21" s="7">
        <v>1</v>
      </c>
      <c r="G21" s="7">
        <v>32290.16</v>
      </c>
      <c r="H21" s="309">
        <v>32290.16</v>
      </c>
      <c r="I21" s="309">
        <v>41902.94</v>
      </c>
      <c r="J21" s="241">
        <v>41902.94</v>
      </c>
      <c r="K21" s="5">
        <v>7.62</v>
      </c>
      <c r="L21" s="5">
        <v>564737.25</v>
      </c>
      <c r="M21" s="5">
        <v>-3705.6199999999953</v>
      </c>
      <c r="N21" s="5">
        <v>0.82450000000000045</v>
      </c>
      <c r="O21" s="7">
        <v>8.4945000000000004</v>
      </c>
      <c r="P21" s="77">
        <v>629215.13</v>
      </c>
      <c r="Q21" s="5">
        <v>60772.260000000009</v>
      </c>
    </row>
    <row r="22" spans="1:17" ht="33.6" customHeight="1">
      <c r="A22" s="131" t="s">
        <v>34</v>
      </c>
      <c r="B22" s="10">
        <v>100575</v>
      </c>
      <c r="C22" s="11" t="s">
        <v>35</v>
      </c>
      <c r="D22" s="10" t="s">
        <v>18</v>
      </c>
      <c r="E22" s="10" t="s">
        <v>19</v>
      </c>
      <c r="F22" s="12">
        <v>296450</v>
      </c>
      <c r="G22" s="7">
        <v>0.11</v>
      </c>
      <c r="H22" s="309">
        <v>32609.5</v>
      </c>
      <c r="I22" s="309">
        <v>0.14000000000000001</v>
      </c>
      <c r="J22" s="241">
        <v>41503</v>
      </c>
      <c r="K22" s="5">
        <v>2.04</v>
      </c>
      <c r="L22" s="5">
        <v>86394</v>
      </c>
      <c r="M22" s="5">
        <v>-423.5</v>
      </c>
      <c r="N22" s="5">
        <v>0.24000000000000021</v>
      </c>
      <c r="O22" s="7">
        <v>2.29</v>
      </c>
      <c r="P22" s="77">
        <v>96981.5</v>
      </c>
      <c r="Q22" s="5">
        <v>10164</v>
      </c>
    </row>
    <row r="23" spans="1:17" ht="46.5" customHeight="1">
      <c r="A23" s="315" t="s">
        <v>15</v>
      </c>
      <c r="B23" s="316">
        <v>4813</v>
      </c>
      <c r="C23" s="317" t="s">
        <v>17</v>
      </c>
      <c r="D23" s="316" t="s">
        <v>18</v>
      </c>
      <c r="E23" s="316" t="s">
        <v>19</v>
      </c>
      <c r="F23" s="318">
        <v>24</v>
      </c>
      <c r="G23" s="318">
        <v>242.37</v>
      </c>
      <c r="H23" s="319">
        <v>5816.88</v>
      </c>
      <c r="I23" s="319">
        <v>314.52</v>
      </c>
      <c r="J23" s="320">
        <v>7548.48</v>
      </c>
      <c r="K23" s="5">
        <v>1.85</v>
      </c>
      <c r="L23" s="5">
        <v>411324.375</v>
      </c>
      <c r="M23" s="5">
        <v>-2223.375</v>
      </c>
      <c r="N23" s="5">
        <v>0.22059999999999991</v>
      </c>
      <c r="O23" s="16">
        <v>2.0806</v>
      </c>
      <c r="P23" s="78">
        <v>462462</v>
      </c>
      <c r="Q23" s="5">
        <v>48914.25</v>
      </c>
    </row>
    <row r="24" spans="1:17" ht="28.15" customHeight="1" thickBot="1">
      <c r="A24" s="327"/>
      <c r="B24" s="328"/>
      <c r="C24" s="328"/>
      <c r="D24" s="328"/>
      <c r="E24" s="328"/>
      <c r="F24" s="328"/>
      <c r="G24" s="328"/>
      <c r="H24" s="312"/>
      <c r="I24" s="313"/>
      <c r="J24" s="314"/>
      <c r="K24" s="139"/>
      <c r="L24" s="139"/>
      <c r="M24" s="139"/>
      <c r="P24" s="19">
        <v>3299278.2299999995</v>
      </c>
    </row>
    <row r="25" spans="1:17" ht="15" thickTop="1">
      <c r="A25" s="121"/>
      <c r="B25" s="75"/>
      <c r="C25" s="75"/>
      <c r="D25" s="75"/>
      <c r="E25" s="75"/>
      <c r="F25" s="75"/>
      <c r="G25" s="75"/>
      <c r="H25" s="75"/>
      <c r="I25" s="75"/>
      <c r="J25" s="124"/>
      <c r="L25">
        <v>411324.37</v>
      </c>
    </row>
    <row r="26" spans="1:17" ht="26.45" customHeight="1">
      <c r="A26" s="343"/>
      <c r="B26" s="324"/>
      <c r="C26" s="324"/>
      <c r="D26" s="324"/>
      <c r="E26" s="324"/>
      <c r="F26" s="324"/>
      <c r="G26" s="324"/>
      <c r="H26" s="324"/>
      <c r="I26" s="230"/>
      <c r="J26" s="231"/>
    </row>
    <row r="27" spans="1:17">
      <c r="A27" s="121"/>
      <c r="B27" s="75"/>
      <c r="C27" s="75"/>
      <c r="D27" s="75"/>
      <c r="E27" s="75"/>
      <c r="F27" s="75"/>
      <c r="G27" s="75"/>
      <c r="H27" s="75"/>
      <c r="I27" s="75"/>
      <c r="J27" s="124"/>
    </row>
    <row r="28" spans="1:17">
      <c r="A28" s="121"/>
      <c r="B28" s="75"/>
      <c r="C28" s="75"/>
      <c r="D28" s="75"/>
      <c r="E28" s="75"/>
      <c r="F28" s="75"/>
      <c r="G28" s="75"/>
      <c r="H28" s="75"/>
      <c r="I28" s="75"/>
      <c r="J28" s="124"/>
    </row>
    <row r="29" spans="1:17">
      <c r="A29" s="121"/>
      <c r="B29" s="75"/>
      <c r="C29" s="75"/>
      <c r="D29" s="75"/>
      <c r="E29" s="75"/>
      <c r="F29" s="75"/>
      <c r="G29" s="75"/>
      <c r="H29" s="75"/>
      <c r="I29" s="75"/>
      <c r="J29" s="124"/>
    </row>
    <row r="30" spans="1:17">
      <c r="A30" s="121"/>
      <c r="B30" s="75"/>
      <c r="C30" s="75"/>
      <c r="D30" s="75"/>
      <c r="E30" s="75"/>
      <c r="F30" s="75"/>
      <c r="G30" s="75"/>
      <c r="H30" s="75"/>
      <c r="I30" s="75"/>
      <c r="J30" s="124"/>
    </row>
    <row r="31" spans="1:17">
      <c r="A31" s="121"/>
      <c r="B31" s="75"/>
      <c r="C31" s="75"/>
      <c r="D31" s="75"/>
      <c r="E31" s="75"/>
      <c r="F31" s="75"/>
      <c r="G31" s="75"/>
      <c r="H31" s="75"/>
      <c r="I31" s="75"/>
      <c r="J31" s="124"/>
    </row>
    <row r="32" spans="1:17">
      <c r="A32" s="121"/>
      <c r="B32" s="75"/>
      <c r="C32" s="75"/>
      <c r="D32" s="75"/>
      <c r="E32" s="75"/>
      <c r="F32" s="75"/>
      <c r="G32" s="75"/>
      <c r="H32" s="75"/>
      <c r="I32" s="75"/>
      <c r="J32" s="124"/>
    </row>
    <row r="33" spans="1:10">
      <c r="A33" s="121"/>
      <c r="B33" s="75"/>
      <c r="C33" s="75"/>
      <c r="D33" s="75"/>
      <c r="E33" s="75"/>
      <c r="F33" s="75"/>
      <c r="G33" s="75"/>
      <c r="H33" s="75"/>
      <c r="I33" s="75"/>
      <c r="J33" s="124"/>
    </row>
    <row r="34" spans="1:10" ht="72">
      <c r="A34" s="121"/>
      <c r="B34" s="75"/>
      <c r="C34" s="38" t="s">
        <v>365</v>
      </c>
      <c r="D34" s="75"/>
      <c r="E34" s="75"/>
      <c r="F34" s="75"/>
      <c r="G34" s="75"/>
      <c r="H34" s="75"/>
      <c r="I34" s="75"/>
      <c r="J34" s="124"/>
    </row>
    <row r="35" spans="1:10">
      <c r="A35" s="121"/>
      <c r="B35" s="75"/>
      <c r="C35" s="75"/>
      <c r="D35" s="75"/>
      <c r="E35" s="75"/>
      <c r="F35" s="75"/>
      <c r="G35" s="75"/>
      <c r="H35" s="75"/>
      <c r="I35" s="75"/>
      <c r="J35" s="124"/>
    </row>
    <row r="36" spans="1:10">
      <c r="A36" s="135"/>
      <c r="B36" s="136"/>
      <c r="C36" s="136"/>
      <c r="D36" s="136"/>
      <c r="E36" s="136"/>
      <c r="F36" s="136"/>
      <c r="G36" s="136"/>
      <c r="H36" s="136"/>
      <c r="I36" s="136"/>
      <c r="J36" s="137"/>
    </row>
  </sheetData>
  <sortState ref="A15:J23">
    <sortCondition descending="1" ref="J15:J23"/>
  </sortState>
  <mergeCells count="16">
    <mergeCell ref="A26:H26"/>
    <mergeCell ref="B13:G13"/>
    <mergeCell ref="A24:G24"/>
    <mergeCell ref="A8:B8"/>
    <mergeCell ref="C8:H8"/>
    <mergeCell ref="A9:B9"/>
    <mergeCell ref="C9:H9"/>
    <mergeCell ref="A10:B10"/>
    <mergeCell ref="A11:J11"/>
    <mergeCell ref="A7:B7"/>
    <mergeCell ref="C7:H7"/>
    <mergeCell ref="D1:H1"/>
    <mergeCell ref="D2:H2"/>
    <mergeCell ref="D3:H3"/>
    <mergeCell ref="A6:B6"/>
    <mergeCell ref="C6:J6"/>
  </mergeCells>
  <pageMargins left="0.59055118110236227" right="0.59055118110236227" top="0.59055118110236227" bottom="0.72" header="0" footer="0.3"/>
  <pageSetup scale="41" fitToHeight="0" orientation="portrait" r:id="rId1"/>
  <headerFooter>
    <oddFooter>&amp;CCONSTRUTORA VC LTDA; CNPJ:  35.634.600/0001-96; Endereço: Pass Suely, Conjunto Turmalina, 05, bairro:Uma; Belem-PA; CEP: 66.652-210; e-mail: atacadovc@gmail.com; Insc. Estadual: 15.671.790-5 – Insc. Municipal: 3346962; Tel (91) 98517-1665.</oddFooter>
  </headerFooter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360"/>
  <sheetViews>
    <sheetView view="pageBreakPreview" topLeftCell="A6" zoomScale="80" zoomScaleNormal="100" zoomScaleSheetLayoutView="80" workbookViewId="0">
      <selection activeCell="F56" sqref="F56"/>
    </sheetView>
  </sheetViews>
  <sheetFormatPr defaultRowHeight="14.25"/>
  <cols>
    <col min="1" max="1" width="12.375" customWidth="1"/>
    <col min="2" max="2" width="73.25" customWidth="1"/>
    <col min="3" max="3" width="12.375" customWidth="1"/>
    <col min="4" max="4" width="6.125" customWidth="1"/>
    <col min="5" max="5" width="16" customWidth="1"/>
    <col min="6" max="6" width="13.75" customWidth="1"/>
    <col min="7" max="7" width="13.375" customWidth="1"/>
    <col min="8" max="8" width="9" style="209"/>
    <col min="9" max="9" width="13.75" customWidth="1"/>
  </cols>
  <sheetData>
    <row r="1" spans="1:9" ht="15.75">
      <c r="A1" s="79"/>
      <c r="B1" s="79"/>
      <c r="C1" s="79"/>
      <c r="D1" s="79"/>
      <c r="E1" s="79"/>
      <c r="F1" s="79"/>
      <c r="G1" s="79"/>
      <c r="I1" s="79"/>
    </row>
    <row r="2" spans="1:9" ht="18">
      <c r="A2" s="79"/>
      <c r="B2" s="79"/>
      <c r="C2" s="410" t="s">
        <v>349</v>
      </c>
      <c r="D2" s="410"/>
      <c r="E2" s="410"/>
      <c r="F2" s="410"/>
      <c r="G2" s="410"/>
    </row>
    <row r="3" spans="1:9" ht="18">
      <c r="A3" s="79"/>
      <c r="B3" s="79"/>
      <c r="C3" s="410" t="s">
        <v>350</v>
      </c>
      <c r="D3" s="410"/>
      <c r="E3" s="410"/>
      <c r="F3" s="410"/>
      <c r="G3" s="410"/>
    </row>
    <row r="4" spans="1:9" ht="28.15" customHeight="1">
      <c r="A4" s="79"/>
      <c r="B4" s="79"/>
      <c r="C4" s="411" t="s">
        <v>351</v>
      </c>
      <c r="D4" s="411"/>
      <c r="E4" s="411"/>
      <c r="F4" s="411"/>
      <c r="G4" s="411"/>
    </row>
    <row r="5" spans="1:9" ht="10.15" customHeight="1">
      <c r="A5" s="79"/>
      <c r="B5" s="79"/>
      <c r="C5" s="79"/>
      <c r="D5" s="79"/>
      <c r="E5" s="79"/>
      <c r="F5" s="79"/>
      <c r="G5" s="79"/>
      <c r="I5" s="79"/>
    </row>
    <row r="6" spans="1:9" ht="31.15" customHeight="1">
      <c r="A6" s="373" t="s">
        <v>352</v>
      </c>
      <c r="B6" s="373"/>
      <c r="C6" s="412" t="s">
        <v>353</v>
      </c>
      <c r="D6" s="412"/>
      <c r="E6" s="412"/>
      <c r="F6" s="412"/>
      <c r="G6" s="412"/>
    </row>
    <row r="7" spans="1:9" ht="15.75">
      <c r="A7" s="373" t="s">
        <v>354</v>
      </c>
      <c r="B7" s="373"/>
      <c r="C7" s="413" t="s">
        <v>355</v>
      </c>
      <c r="D7" s="413"/>
      <c r="E7" s="413"/>
      <c r="F7" s="413"/>
      <c r="G7" s="413"/>
    </row>
    <row r="8" spans="1:9" ht="15.75">
      <c r="A8" s="373" t="s">
        <v>356</v>
      </c>
      <c r="B8" s="373"/>
      <c r="C8" s="413" t="s">
        <v>357</v>
      </c>
      <c r="D8" s="413"/>
      <c r="E8" s="413"/>
      <c r="F8" s="413"/>
      <c r="G8" s="413"/>
    </row>
    <row r="9" spans="1:9" ht="31.9" customHeight="1">
      <c r="A9" s="373" t="s">
        <v>358</v>
      </c>
      <c r="B9" s="373"/>
      <c r="C9" s="414" t="s">
        <v>359</v>
      </c>
      <c r="D9" s="414"/>
      <c r="E9" s="414"/>
      <c r="F9" s="414"/>
      <c r="G9" s="414"/>
    </row>
    <row r="10" spans="1:9" ht="15.75">
      <c r="A10" s="373" t="s">
        <v>360</v>
      </c>
      <c r="B10" s="373"/>
      <c r="C10" s="79"/>
      <c r="D10" s="79"/>
      <c r="E10" s="79"/>
      <c r="F10" s="79"/>
      <c r="G10" s="79"/>
      <c r="I10" s="116">
        <f>'COMPOSICOES PROPRIAS'!I10</f>
        <v>0.1023</v>
      </c>
    </row>
    <row r="11" spans="1:9" ht="28.5">
      <c r="A11" s="415" t="s">
        <v>371</v>
      </c>
      <c r="B11" s="415"/>
      <c r="C11" s="415"/>
      <c r="D11" s="415"/>
      <c r="E11" s="415"/>
      <c r="F11" s="415"/>
      <c r="G11" s="415"/>
      <c r="H11" s="213" t="s">
        <v>46</v>
      </c>
    </row>
    <row r="12" spans="1:9" ht="10.15" customHeight="1" thickBot="1">
      <c r="A12" s="2"/>
      <c r="B12" s="2"/>
      <c r="C12" s="376"/>
      <c r="D12" s="376"/>
      <c r="E12" s="2"/>
      <c r="F12" s="2"/>
      <c r="G12" s="2"/>
      <c r="I12" s="2"/>
    </row>
    <row r="13" spans="1:9" ht="19.899999999999999" customHeight="1" thickTop="1">
      <c r="A13" s="377" t="s">
        <v>159</v>
      </c>
      <c r="B13" s="378"/>
      <c r="C13" s="378"/>
      <c r="D13" s="378"/>
      <c r="E13" s="378"/>
      <c r="F13" s="378"/>
      <c r="G13" s="379"/>
      <c r="H13" s="210">
        <v>1</v>
      </c>
    </row>
    <row r="14" spans="1:9" ht="31.9" customHeight="1">
      <c r="A14" s="380" t="s">
        <v>160</v>
      </c>
      <c r="B14" s="381"/>
      <c r="C14" s="81" t="s">
        <v>4</v>
      </c>
      <c r="D14" s="81" t="s">
        <v>76</v>
      </c>
      <c r="E14" s="81" t="s">
        <v>77</v>
      </c>
      <c r="F14" s="81" t="s">
        <v>370</v>
      </c>
      <c r="G14" s="82" t="s">
        <v>79</v>
      </c>
      <c r="I14" s="81" t="s">
        <v>370</v>
      </c>
    </row>
    <row r="15" spans="1:9" ht="33" customHeight="1">
      <c r="A15" s="23" t="s">
        <v>161</v>
      </c>
      <c r="B15" s="80" t="s">
        <v>162</v>
      </c>
      <c r="C15" s="24" t="s">
        <v>18</v>
      </c>
      <c r="D15" s="24" t="s">
        <v>89</v>
      </c>
      <c r="E15" s="25">
        <v>1</v>
      </c>
      <c r="F15" s="26">
        <f>TRUNC(I15*(1-$I$10),2)</f>
        <v>0.67</v>
      </c>
      <c r="G15" s="27">
        <f>TRUNC(F15*E15,2)</f>
        <v>0.67</v>
      </c>
      <c r="I15" s="26">
        <v>0.75</v>
      </c>
    </row>
    <row r="16" spans="1:9" ht="32.450000000000003" customHeight="1">
      <c r="A16" s="23" t="s">
        <v>163</v>
      </c>
      <c r="B16" s="80" t="s">
        <v>164</v>
      </c>
      <c r="C16" s="24" t="s">
        <v>18</v>
      </c>
      <c r="D16" s="24" t="s">
        <v>89</v>
      </c>
      <c r="E16" s="25">
        <v>1</v>
      </c>
      <c r="F16" s="26">
        <f t="shared" ref="F16:F18" si="0">TRUNC(I16*(1-$I$10),2)</f>
        <v>1.02</v>
      </c>
      <c r="G16" s="27">
        <f t="shared" ref="G16:G18" si="1">TRUNC(F16*E16,2)</f>
        <v>1.02</v>
      </c>
      <c r="I16" s="26">
        <v>1.1399999999999999</v>
      </c>
    </row>
    <row r="17" spans="1:9" ht="33" customHeight="1">
      <c r="A17" s="23" t="s">
        <v>165</v>
      </c>
      <c r="B17" s="80" t="s">
        <v>166</v>
      </c>
      <c r="C17" s="24" t="s">
        <v>18</v>
      </c>
      <c r="D17" s="24" t="s">
        <v>89</v>
      </c>
      <c r="E17" s="25">
        <v>1</v>
      </c>
      <c r="F17" s="26">
        <f t="shared" si="0"/>
        <v>0.05</v>
      </c>
      <c r="G17" s="27">
        <f t="shared" si="1"/>
        <v>0.05</v>
      </c>
      <c r="I17" s="26">
        <v>0.06</v>
      </c>
    </row>
    <row r="18" spans="1:9" ht="39.6" customHeight="1">
      <c r="A18" s="23" t="s">
        <v>167</v>
      </c>
      <c r="B18" s="80" t="s">
        <v>168</v>
      </c>
      <c r="C18" s="24" t="s">
        <v>18</v>
      </c>
      <c r="D18" s="24" t="s">
        <v>89</v>
      </c>
      <c r="E18" s="25">
        <v>1</v>
      </c>
      <c r="F18" s="26">
        <f t="shared" si="0"/>
        <v>0.06</v>
      </c>
      <c r="G18" s="27">
        <f t="shared" si="1"/>
        <v>0.06</v>
      </c>
      <c r="I18" s="26">
        <v>7.0000000000000007E-2</v>
      </c>
    </row>
    <row r="19" spans="1:9" ht="15" customHeight="1">
      <c r="A19" s="28"/>
      <c r="B19" s="29"/>
      <c r="C19" s="29"/>
      <c r="D19" s="29"/>
      <c r="E19" s="383" t="s">
        <v>169</v>
      </c>
      <c r="F19" s="383"/>
      <c r="G19" s="30">
        <f>SUM(G15:G18)</f>
        <v>1.8</v>
      </c>
    </row>
    <row r="20" spans="1:9" ht="28.9" customHeight="1">
      <c r="A20" s="380" t="s">
        <v>170</v>
      </c>
      <c r="B20" s="381"/>
      <c r="C20" s="81" t="s">
        <v>4</v>
      </c>
      <c r="D20" s="81" t="s">
        <v>76</v>
      </c>
      <c r="E20" s="81" t="s">
        <v>77</v>
      </c>
      <c r="F20" s="81" t="s">
        <v>78</v>
      </c>
      <c r="G20" s="82" t="s">
        <v>79</v>
      </c>
      <c r="I20" s="81" t="s">
        <v>78</v>
      </c>
    </row>
    <row r="21" spans="1:9" ht="29.45" customHeight="1">
      <c r="A21" s="23" t="s">
        <v>171</v>
      </c>
      <c r="B21" s="80" t="s">
        <v>172</v>
      </c>
      <c r="C21" s="24" t="s">
        <v>18</v>
      </c>
      <c r="D21" s="24" t="s">
        <v>89</v>
      </c>
      <c r="E21" s="25">
        <v>1</v>
      </c>
      <c r="F21" s="26">
        <f>TRUNC(I21*(1-$I$10),2)</f>
        <v>16.13</v>
      </c>
      <c r="G21" s="27">
        <f t="shared" ref="G21" si="2">TRUNC(F21*E21,2)</f>
        <v>16.13</v>
      </c>
      <c r="I21" s="26">
        <v>17.97</v>
      </c>
    </row>
    <row r="22" spans="1:9" ht="24.6" customHeight="1">
      <c r="A22" s="28"/>
      <c r="B22" s="29"/>
      <c r="C22" s="29"/>
      <c r="D22" s="29"/>
      <c r="E22" s="383" t="s">
        <v>173</v>
      </c>
      <c r="F22" s="383"/>
      <c r="G22" s="30">
        <f>SUM(G21)</f>
        <v>16.13</v>
      </c>
    </row>
    <row r="23" spans="1:9" ht="35.450000000000003" customHeight="1">
      <c r="A23" s="380" t="s">
        <v>75</v>
      </c>
      <c r="B23" s="381"/>
      <c r="C23" s="81" t="s">
        <v>4</v>
      </c>
      <c r="D23" s="81" t="s">
        <v>76</v>
      </c>
      <c r="E23" s="81" t="s">
        <v>77</v>
      </c>
      <c r="F23" s="81" t="s">
        <v>78</v>
      </c>
      <c r="G23" s="82" t="s">
        <v>79</v>
      </c>
      <c r="I23" s="81" t="s">
        <v>78</v>
      </c>
    </row>
    <row r="24" spans="1:9" ht="37.15" customHeight="1">
      <c r="A24" s="23" t="s">
        <v>174</v>
      </c>
      <c r="B24" s="80" t="s">
        <v>175</v>
      </c>
      <c r="C24" s="24" t="s">
        <v>18</v>
      </c>
      <c r="D24" s="24" t="s">
        <v>89</v>
      </c>
      <c r="E24" s="25">
        <v>1</v>
      </c>
      <c r="F24" s="26">
        <f>G105</f>
        <v>0.35</v>
      </c>
      <c r="G24" s="27">
        <f t="shared" ref="G24" si="3">TRUNC(F24*E24,2)</f>
        <v>0.35</v>
      </c>
      <c r="H24" s="212"/>
      <c r="I24" s="26">
        <v>0.39</v>
      </c>
    </row>
    <row r="25" spans="1:9" ht="15" customHeight="1">
      <c r="A25" s="28"/>
      <c r="B25" s="29"/>
      <c r="C25" s="29"/>
      <c r="D25" s="29"/>
      <c r="E25" s="383" t="s">
        <v>81</v>
      </c>
      <c r="F25" s="383"/>
      <c r="G25" s="30">
        <f>SUM(G24)</f>
        <v>0.35</v>
      </c>
    </row>
    <row r="26" spans="1:9" ht="15" customHeight="1">
      <c r="A26" s="28"/>
      <c r="B26" s="29"/>
      <c r="C26" s="29"/>
      <c r="D26" s="29"/>
      <c r="E26" s="419" t="s">
        <v>82</v>
      </c>
      <c r="F26" s="419"/>
      <c r="G26" s="31">
        <f>G25+G22+G19</f>
        <v>18.28</v>
      </c>
    </row>
    <row r="27" spans="1:9" ht="10.15" customHeight="1">
      <c r="A27" s="28"/>
      <c r="B27" s="29"/>
      <c r="C27" s="420"/>
      <c r="D27" s="420"/>
      <c r="E27" s="29"/>
      <c r="F27" s="29"/>
      <c r="G27" s="32"/>
      <c r="I27" s="29"/>
    </row>
    <row r="28" spans="1:9" ht="27" customHeight="1">
      <c r="A28" s="416" t="s">
        <v>176</v>
      </c>
      <c r="B28" s="417"/>
      <c r="C28" s="417"/>
      <c r="D28" s="417"/>
      <c r="E28" s="417"/>
      <c r="F28" s="417"/>
      <c r="G28" s="418"/>
    </row>
    <row r="29" spans="1:9" ht="39.6" customHeight="1">
      <c r="A29" s="380" t="s">
        <v>160</v>
      </c>
      <c r="B29" s="381"/>
      <c r="C29" s="81" t="s">
        <v>4</v>
      </c>
      <c r="D29" s="81" t="s">
        <v>76</v>
      </c>
      <c r="E29" s="81" t="s">
        <v>77</v>
      </c>
      <c r="F29" s="81" t="s">
        <v>78</v>
      </c>
      <c r="G29" s="82" t="s">
        <v>79</v>
      </c>
      <c r="H29" s="210">
        <v>2</v>
      </c>
      <c r="I29" s="81" t="s">
        <v>78</v>
      </c>
    </row>
    <row r="30" spans="1:9" ht="36" customHeight="1">
      <c r="A30" s="23" t="s">
        <v>161</v>
      </c>
      <c r="B30" s="80" t="s">
        <v>162</v>
      </c>
      <c r="C30" s="24" t="s">
        <v>18</v>
      </c>
      <c r="D30" s="24" t="s">
        <v>89</v>
      </c>
      <c r="E30" s="25">
        <v>1</v>
      </c>
      <c r="F30" s="26">
        <f t="shared" ref="F30:F33" si="4">TRUNC(I30*(1-$I$10),2)</f>
        <v>0.67</v>
      </c>
      <c r="G30" s="27">
        <f t="shared" ref="G30:G33" si="5">TRUNC(F30*E30,2)</f>
        <v>0.67</v>
      </c>
      <c r="I30" s="26">
        <v>0.75</v>
      </c>
    </row>
    <row r="31" spans="1:9" ht="33.6" customHeight="1">
      <c r="A31" s="23" t="s">
        <v>163</v>
      </c>
      <c r="B31" s="80" t="s">
        <v>164</v>
      </c>
      <c r="C31" s="24" t="s">
        <v>18</v>
      </c>
      <c r="D31" s="24" t="s">
        <v>89</v>
      </c>
      <c r="E31" s="25">
        <v>1</v>
      </c>
      <c r="F31" s="26">
        <f t="shared" si="4"/>
        <v>1.02</v>
      </c>
      <c r="G31" s="27">
        <f t="shared" si="5"/>
        <v>1.02</v>
      </c>
      <c r="I31" s="26">
        <v>1.1399999999999999</v>
      </c>
    </row>
    <row r="32" spans="1:9" ht="33" customHeight="1">
      <c r="A32" s="23" t="s">
        <v>165</v>
      </c>
      <c r="B32" s="80" t="s">
        <v>166</v>
      </c>
      <c r="C32" s="24" t="s">
        <v>18</v>
      </c>
      <c r="D32" s="24" t="s">
        <v>89</v>
      </c>
      <c r="E32" s="25">
        <v>1</v>
      </c>
      <c r="F32" s="26">
        <f t="shared" si="4"/>
        <v>0.05</v>
      </c>
      <c r="G32" s="27">
        <f t="shared" si="5"/>
        <v>0.05</v>
      </c>
      <c r="I32" s="26">
        <v>0.06</v>
      </c>
    </row>
    <row r="33" spans="1:9" ht="39" customHeight="1">
      <c r="A33" s="23" t="s">
        <v>167</v>
      </c>
      <c r="B33" s="80" t="s">
        <v>168</v>
      </c>
      <c r="C33" s="24" t="s">
        <v>18</v>
      </c>
      <c r="D33" s="24" t="s">
        <v>89</v>
      </c>
      <c r="E33" s="25">
        <v>1</v>
      </c>
      <c r="F33" s="26">
        <f t="shared" si="4"/>
        <v>0.06</v>
      </c>
      <c r="G33" s="27">
        <f t="shared" si="5"/>
        <v>0.06</v>
      </c>
      <c r="I33" s="26">
        <v>7.0000000000000007E-2</v>
      </c>
    </row>
    <row r="34" spans="1:9" ht="15" customHeight="1">
      <c r="A34" s="28"/>
      <c r="B34" s="29"/>
      <c r="C34" s="29"/>
      <c r="D34" s="29"/>
      <c r="E34" s="383" t="s">
        <v>169</v>
      </c>
      <c r="F34" s="383"/>
      <c r="G34" s="30">
        <f>SUM(G30:G33)</f>
        <v>1.8</v>
      </c>
    </row>
    <row r="35" spans="1:9" ht="27.6" customHeight="1">
      <c r="A35" s="380" t="s">
        <v>170</v>
      </c>
      <c r="B35" s="381"/>
      <c r="C35" s="81" t="s">
        <v>4</v>
      </c>
      <c r="D35" s="81" t="s">
        <v>76</v>
      </c>
      <c r="E35" s="81" t="s">
        <v>77</v>
      </c>
      <c r="F35" s="81" t="s">
        <v>78</v>
      </c>
      <c r="G35" s="82" t="s">
        <v>79</v>
      </c>
      <c r="I35" s="81" t="s">
        <v>78</v>
      </c>
    </row>
    <row r="36" spans="1:9" ht="28.9" customHeight="1">
      <c r="A36" s="23" t="s">
        <v>177</v>
      </c>
      <c r="B36" s="80" t="s">
        <v>178</v>
      </c>
      <c r="C36" s="24" t="s">
        <v>18</v>
      </c>
      <c r="D36" s="24" t="s">
        <v>89</v>
      </c>
      <c r="E36" s="25">
        <v>1</v>
      </c>
      <c r="F36" s="26">
        <f>TRUNC(I36*(1-$I$10),2)</f>
        <v>14.54</v>
      </c>
      <c r="G36" s="27">
        <f t="shared" ref="G36" si="6">TRUNC(F36*E36,2)</f>
        <v>14.54</v>
      </c>
      <c r="I36" s="26">
        <v>16.2</v>
      </c>
    </row>
    <row r="37" spans="1:9" ht="15" customHeight="1">
      <c r="A37" s="28"/>
      <c r="B37" s="29"/>
      <c r="C37" s="29"/>
      <c r="D37" s="29"/>
      <c r="E37" s="383" t="s">
        <v>173</v>
      </c>
      <c r="F37" s="383"/>
      <c r="G37" s="30">
        <f>SUM(G36)</f>
        <v>14.54</v>
      </c>
    </row>
    <row r="38" spans="1:9" ht="28.15" customHeight="1">
      <c r="A38" s="380" t="s">
        <v>75</v>
      </c>
      <c r="B38" s="381"/>
      <c r="C38" s="81" t="s">
        <v>4</v>
      </c>
      <c r="D38" s="81" t="s">
        <v>76</v>
      </c>
      <c r="E38" s="81" t="s">
        <v>77</v>
      </c>
      <c r="F38" s="81" t="s">
        <v>78</v>
      </c>
      <c r="G38" s="82" t="s">
        <v>79</v>
      </c>
      <c r="H38" s="212"/>
      <c r="I38" s="81" t="s">
        <v>78</v>
      </c>
    </row>
    <row r="39" spans="1:9" ht="36.6" customHeight="1">
      <c r="A39" s="23">
        <v>100290</v>
      </c>
      <c r="B39" s="80" t="s">
        <v>179</v>
      </c>
      <c r="C39" s="24" t="s">
        <v>18</v>
      </c>
      <c r="D39" s="24" t="s">
        <v>89</v>
      </c>
      <c r="E39" s="25">
        <v>1</v>
      </c>
      <c r="F39" s="26">
        <f>G111</f>
        <v>7.0000000000000007E-2</v>
      </c>
      <c r="G39" s="27">
        <f t="shared" ref="G39" si="7">TRUNC(F39*E39,2)</f>
        <v>7.0000000000000007E-2</v>
      </c>
      <c r="H39" s="212"/>
      <c r="I39" s="26">
        <v>0.08</v>
      </c>
    </row>
    <row r="40" spans="1:9" ht="15" customHeight="1">
      <c r="A40" s="28"/>
      <c r="B40" s="29"/>
      <c r="C40" s="29"/>
      <c r="D40" s="29"/>
      <c r="E40" s="383" t="s">
        <v>81</v>
      </c>
      <c r="F40" s="383"/>
      <c r="G40" s="30">
        <f>SUM(G39)</f>
        <v>7.0000000000000007E-2</v>
      </c>
      <c r="H40" s="212"/>
    </row>
    <row r="41" spans="1:9" ht="15" customHeight="1">
      <c r="A41" s="28"/>
      <c r="B41" s="29"/>
      <c r="C41" s="29"/>
      <c r="D41" s="29"/>
      <c r="E41" s="419" t="s">
        <v>82</v>
      </c>
      <c r="F41" s="419"/>
      <c r="G41" s="31">
        <f>G40+G37+G34</f>
        <v>16.41</v>
      </c>
      <c r="I41" s="31">
        <v>18.260000000000002</v>
      </c>
    </row>
    <row r="42" spans="1:9" ht="10.15" customHeight="1">
      <c r="A42" s="28"/>
      <c r="B42" s="29"/>
      <c r="C42" s="420"/>
      <c r="D42" s="420"/>
      <c r="E42" s="29"/>
      <c r="F42" s="29"/>
      <c r="G42" s="32"/>
      <c r="I42" s="29"/>
    </row>
    <row r="43" spans="1:9" ht="38.450000000000003" customHeight="1">
      <c r="A43" s="416" t="s">
        <v>180</v>
      </c>
      <c r="B43" s="417"/>
      <c r="C43" s="417"/>
      <c r="D43" s="417"/>
      <c r="E43" s="417"/>
      <c r="F43" s="417"/>
      <c r="G43" s="418"/>
    </row>
    <row r="44" spans="1:9" ht="27" customHeight="1">
      <c r="A44" s="380" t="s">
        <v>86</v>
      </c>
      <c r="B44" s="381"/>
      <c r="C44" s="81" t="s">
        <v>4</v>
      </c>
      <c r="D44" s="81" t="s">
        <v>76</v>
      </c>
      <c r="E44" s="81" t="s">
        <v>77</v>
      </c>
      <c r="F44" s="81" t="s">
        <v>78</v>
      </c>
      <c r="G44" s="82" t="s">
        <v>79</v>
      </c>
      <c r="I44" s="81" t="s">
        <v>78</v>
      </c>
    </row>
    <row r="45" spans="1:9" ht="39.6" customHeight="1">
      <c r="A45" s="23">
        <v>88281</v>
      </c>
      <c r="B45" s="80" t="s">
        <v>182</v>
      </c>
      <c r="C45" s="24" t="s">
        <v>18</v>
      </c>
      <c r="D45" s="24" t="s">
        <v>89</v>
      </c>
      <c r="E45" s="25">
        <v>1</v>
      </c>
      <c r="F45" s="26">
        <f>G288</f>
        <v>21.74</v>
      </c>
      <c r="G45" s="27">
        <f t="shared" ref="G45" si="8">TRUNC(F45*E45,2)</f>
        <v>21.74</v>
      </c>
      <c r="H45" s="210">
        <v>7</v>
      </c>
      <c r="I45" s="26">
        <v>24.22</v>
      </c>
    </row>
    <row r="46" spans="1:9" ht="18" customHeight="1">
      <c r="A46" s="28"/>
      <c r="B46" s="29"/>
      <c r="C46" s="29"/>
      <c r="D46" s="29"/>
      <c r="E46" s="383" t="s">
        <v>104</v>
      </c>
      <c r="F46" s="383"/>
      <c r="G46" s="30">
        <f>SUM(G45)</f>
        <v>21.74</v>
      </c>
    </row>
    <row r="47" spans="1:9" ht="22.9" customHeight="1">
      <c r="A47" s="380" t="s">
        <v>75</v>
      </c>
      <c r="B47" s="381"/>
      <c r="C47" s="81" t="s">
        <v>4</v>
      </c>
      <c r="D47" s="81" t="s">
        <v>76</v>
      </c>
      <c r="E47" s="81" t="s">
        <v>77</v>
      </c>
      <c r="F47" s="81" t="s">
        <v>78</v>
      </c>
      <c r="G47" s="82" t="s">
        <v>79</v>
      </c>
      <c r="H47" s="212"/>
      <c r="I47" s="81" t="s">
        <v>78</v>
      </c>
    </row>
    <row r="48" spans="1:9" ht="71.45" customHeight="1">
      <c r="A48" s="23">
        <v>89870</v>
      </c>
      <c r="B48" s="80" t="s">
        <v>184</v>
      </c>
      <c r="C48" s="24" t="s">
        <v>18</v>
      </c>
      <c r="D48" s="24" t="s">
        <v>89</v>
      </c>
      <c r="E48" s="25">
        <v>1</v>
      </c>
      <c r="F48" s="26">
        <f>G72</f>
        <v>34.230000000000004</v>
      </c>
      <c r="G48" s="27">
        <f t="shared" ref="G48:G50" si="9">TRUNC(F48*E48,2)</f>
        <v>34.229999999999997</v>
      </c>
      <c r="H48" s="212"/>
      <c r="I48" s="26">
        <v>38.15</v>
      </c>
    </row>
    <row r="49" spans="1:9" ht="64.150000000000006" customHeight="1">
      <c r="A49" s="23" t="s">
        <v>185</v>
      </c>
      <c r="B49" s="80" t="s">
        <v>186</v>
      </c>
      <c r="C49" s="24" t="s">
        <v>18</v>
      </c>
      <c r="D49" s="24" t="s">
        <v>89</v>
      </c>
      <c r="E49" s="25">
        <v>1</v>
      </c>
      <c r="F49" s="26">
        <f>G79</f>
        <v>4.88</v>
      </c>
      <c r="G49" s="27">
        <f t="shared" si="9"/>
        <v>4.88</v>
      </c>
      <c r="H49" s="212"/>
      <c r="I49" s="26">
        <v>5.44</v>
      </c>
    </row>
    <row r="50" spans="1:9" ht="61.15" customHeight="1">
      <c r="A50" s="23" t="s">
        <v>187</v>
      </c>
      <c r="B50" s="80" t="s">
        <v>188</v>
      </c>
      <c r="C50" s="24" t="s">
        <v>18</v>
      </c>
      <c r="D50" s="24" t="s">
        <v>89</v>
      </c>
      <c r="E50" s="25">
        <v>1</v>
      </c>
      <c r="F50" s="26">
        <f>G86</f>
        <v>6.15</v>
      </c>
      <c r="G50" s="27">
        <f t="shared" si="9"/>
        <v>6.15</v>
      </c>
      <c r="H50" s="212"/>
      <c r="I50" s="26">
        <v>6.86</v>
      </c>
    </row>
    <row r="51" spans="1:9" ht="15" customHeight="1">
      <c r="A51" s="28"/>
      <c r="B51" s="29"/>
      <c r="C51" s="29"/>
      <c r="D51" s="29"/>
      <c r="E51" s="383" t="s">
        <v>81</v>
      </c>
      <c r="F51" s="383"/>
      <c r="G51" s="30">
        <f>SUM(G48:G50)</f>
        <v>45.26</v>
      </c>
    </row>
    <row r="52" spans="1:9" ht="15" customHeight="1">
      <c r="A52" s="28"/>
      <c r="B52" s="29"/>
      <c r="C52" s="29"/>
      <c r="D52" s="29"/>
      <c r="E52" s="419" t="s">
        <v>82</v>
      </c>
      <c r="F52" s="419"/>
      <c r="G52" s="31">
        <f>G51+G46</f>
        <v>67</v>
      </c>
      <c r="I52" s="31">
        <v>74.67</v>
      </c>
    </row>
    <row r="53" spans="1:9" ht="10.15" customHeight="1">
      <c r="A53" s="28"/>
      <c r="B53" s="29"/>
      <c r="C53" s="420"/>
      <c r="D53" s="420"/>
      <c r="E53" s="29"/>
      <c r="F53" s="29"/>
      <c r="G53" s="32"/>
      <c r="I53" s="29"/>
    </row>
    <row r="54" spans="1:9" ht="34.15" customHeight="1">
      <c r="A54" s="416" t="s">
        <v>189</v>
      </c>
      <c r="B54" s="417"/>
      <c r="C54" s="417"/>
      <c r="D54" s="417"/>
      <c r="E54" s="417"/>
      <c r="F54" s="417"/>
      <c r="G54" s="418"/>
    </row>
    <row r="55" spans="1:9" ht="23.45" customHeight="1">
      <c r="A55" s="380" t="s">
        <v>86</v>
      </c>
      <c r="B55" s="381"/>
      <c r="C55" s="81" t="s">
        <v>4</v>
      </c>
      <c r="D55" s="81" t="s">
        <v>76</v>
      </c>
      <c r="E55" s="81" t="s">
        <v>77</v>
      </c>
      <c r="F55" s="81" t="s">
        <v>78</v>
      </c>
      <c r="G55" s="82" t="s">
        <v>79</v>
      </c>
      <c r="I55" s="81" t="s">
        <v>78</v>
      </c>
    </row>
    <row r="56" spans="1:9" ht="34.15" customHeight="1">
      <c r="A56" s="23" t="s">
        <v>181</v>
      </c>
      <c r="B56" s="80" t="s">
        <v>182</v>
      </c>
      <c r="C56" s="24" t="s">
        <v>18</v>
      </c>
      <c r="D56" s="24" t="s">
        <v>89</v>
      </c>
      <c r="E56" s="25">
        <v>1</v>
      </c>
      <c r="F56" s="26">
        <f>G288</f>
        <v>21.74</v>
      </c>
      <c r="G56" s="27">
        <f t="shared" ref="G56" si="10">TRUNC(F56*E56,2)</f>
        <v>21.74</v>
      </c>
      <c r="H56" s="210">
        <v>7</v>
      </c>
      <c r="I56" s="26">
        <v>24.22</v>
      </c>
    </row>
    <row r="57" spans="1:9" ht="18" customHeight="1">
      <c r="A57" s="28"/>
      <c r="B57" s="29"/>
      <c r="C57" s="29"/>
      <c r="D57" s="29"/>
      <c r="E57" s="383" t="s">
        <v>104</v>
      </c>
      <c r="F57" s="383"/>
      <c r="G57" s="30">
        <f>SUM(G56)</f>
        <v>21.74</v>
      </c>
    </row>
    <row r="58" spans="1:9" ht="24.6" customHeight="1">
      <c r="A58" s="380" t="s">
        <v>75</v>
      </c>
      <c r="B58" s="381"/>
      <c r="C58" s="81" t="s">
        <v>4</v>
      </c>
      <c r="D58" s="81" t="s">
        <v>76</v>
      </c>
      <c r="E58" s="81" t="s">
        <v>77</v>
      </c>
      <c r="F58" s="81" t="s">
        <v>78</v>
      </c>
      <c r="G58" s="82" t="s">
        <v>79</v>
      </c>
      <c r="I58" s="81" t="s">
        <v>78</v>
      </c>
    </row>
    <row r="59" spans="1:9" ht="55.9" customHeight="1">
      <c r="A59" s="23" t="s">
        <v>183</v>
      </c>
      <c r="B59" s="80" t="s">
        <v>184</v>
      </c>
      <c r="C59" s="24" t="s">
        <v>18</v>
      </c>
      <c r="D59" s="24" t="s">
        <v>89</v>
      </c>
      <c r="E59" s="25">
        <v>1</v>
      </c>
      <c r="F59" s="26">
        <f>G72</f>
        <v>34.230000000000004</v>
      </c>
      <c r="G59" s="27">
        <f t="shared" ref="G59:G63" si="11">TRUNC(F59*E59,2)</f>
        <v>34.229999999999997</v>
      </c>
      <c r="H59" s="212"/>
      <c r="I59" s="26">
        <v>38.15</v>
      </c>
    </row>
    <row r="60" spans="1:9" ht="52.15" customHeight="1">
      <c r="A60" s="23" t="s">
        <v>185</v>
      </c>
      <c r="B60" s="80" t="s">
        <v>186</v>
      </c>
      <c r="C60" s="24" t="s">
        <v>18</v>
      </c>
      <c r="D60" s="24" t="s">
        <v>89</v>
      </c>
      <c r="E60" s="25">
        <v>1</v>
      </c>
      <c r="F60" s="26">
        <f>G79</f>
        <v>4.88</v>
      </c>
      <c r="G60" s="27">
        <f t="shared" si="11"/>
        <v>4.88</v>
      </c>
      <c r="H60" s="212"/>
      <c r="I60" s="26">
        <v>5.44</v>
      </c>
    </row>
    <row r="61" spans="1:9" ht="55.15" customHeight="1">
      <c r="A61" s="23" t="s">
        <v>187</v>
      </c>
      <c r="B61" s="80" t="s">
        <v>188</v>
      </c>
      <c r="C61" s="24" t="s">
        <v>18</v>
      </c>
      <c r="D61" s="24" t="s">
        <v>89</v>
      </c>
      <c r="E61" s="25">
        <v>1</v>
      </c>
      <c r="F61" s="26">
        <f>G86</f>
        <v>6.15</v>
      </c>
      <c r="G61" s="27">
        <f t="shared" si="11"/>
        <v>6.15</v>
      </c>
      <c r="H61" s="212"/>
      <c r="I61" s="26">
        <v>6.86</v>
      </c>
    </row>
    <row r="62" spans="1:9" ht="52.15" customHeight="1">
      <c r="A62" s="23" t="s">
        <v>190</v>
      </c>
      <c r="B62" s="80" t="s">
        <v>191</v>
      </c>
      <c r="C62" s="24" t="s">
        <v>18</v>
      </c>
      <c r="D62" s="24" t="s">
        <v>89</v>
      </c>
      <c r="E62" s="25">
        <v>1</v>
      </c>
      <c r="F62" s="26">
        <f>G93</f>
        <v>58.7</v>
      </c>
      <c r="G62" s="27">
        <f t="shared" si="11"/>
        <v>58.7</v>
      </c>
      <c r="H62" s="212"/>
      <c r="I62" s="26">
        <v>65.400000000000006</v>
      </c>
    </row>
    <row r="63" spans="1:9" ht="62.45" customHeight="1">
      <c r="A63" s="23" t="s">
        <v>192</v>
      </c>
      <c r="B63" s="80" t="s">
        <v>193</v>
      </c>
      <c r="C63" s="24" t="s">
        <v>18</v>
      </c>
      <c r="D63" s="24" t="s">
        <v>89</v>
      </c>
      <c r="E63" s="25">
        <v>1</v>
      </c>
      <c r="F63" s="26">
        <f>G99</f>
        <v>134.08000000000001</v>
      </c>
      <c r="G63" s="27">
        <f t="shared" si="11"/>
        <v>134.08000000000001</v>
      </c>
      <c r="H63" s="212"/>
      <c r="I63" s="26">
        <v>149.41</v>
      </c>
    </row>
    <row r="64" spans="1:9" ht="15" customHeight="1">
      <c r="A64" s="28"/>
      <c r="B64" s="29"/>
      <c r="C64" s="29"/>
      <c r="D64" s="29"/>
      <c r="E64" s="383" t="s">
        <v>81</v>
      </c>
      <c r="F64" s="383"/>
      <c r="G64" s="30">
        <f>SUM(G59:G63)</f>
        <v>238.04000000000002</v>
      </c>
    </row>
    <row r="65" spans="1:9" ht="15" customHeight="1">
      <c r="A65" s="28"/>
      <c r="B65" s="29"/>
      <c r="C65" s="29"/>
      <c r="D65" s="29"/>
      <c r="E65" s="419" t="s">
        <v>82</v>
      </c>
      <c r="F65" s="419"/>
      <c r="G65" s="31">
        <f>G64+G57</f>
        <v>259.78000000000003</v>
      </c>
      <c r="I65" s="31">
        <v>289.48</v>
      </c>
    </row>
    <row r="66" spans="1:9" ht="10.15" customHeight="1">
      <c r="A66" s="28"/>
      <c r="B66" s="29"/>
      <c r="C66" s="420"/>
      <c r="D66" s="420"/>
      <c r="E66" s="29"/>
      <c r="F66" s="29"/>
      <c r="G66" s="32"/>
      <c r="I66" s="29"/>
    </row>
    <row r="67" spans="1:9" ht="33.6" customHeight="1">
      <c r="A67" s="422" t="s">
        <v>194</v>
      </c>
      <c r="B67" s="423"/>
      <c r="C67" s="423"/>
      <c r="D67" s="423"/>
      <c r="E67" s="423"/>
      <c r="F67" s="423"/>
      <c r="G67" s="424"/>
    </row>
    <row r="68" spans="1:9" ht="29.45" customHeight="1">
      <c r="A68" s="408" t="s">
        <v>148</v>
      </c>
      <c r="B68" s="409"/>
      <c r="C68" s="36" t="s">
        <v>4</v>
      </c>
      <c r="D68" s="36" t="s">
        <v>76</v>
      </c>
      <c r="E68" s="36" t="s">
        <v>77</v>
      </c>
      <c r="F68" s="36" t="s">
        <v>78</v>
      </c>
      <c r="G68" s="37" t="s">
        <v>79</v>
      </c>
      <c r="I68" s="36" t="s">
        <v>78</v>
      </c>
    </row>
    <row r="69" spans="1:9" ht="52.9" customHeight="1">
      <c r="A69" s="23" t="s">
        <v>195</v>
      </c>
      <c r="B69" s="80" t="s">
        <v>196</v>
      </c>
      <c r="C69" s="24" t="s">
        <v>18</v>
      </c>
      <c r="D69" s="24" t="s">
        <v>14</v>
      </c>
      <c r="E69" s="25">
        <v>3.4190000000000003E-5</v>
      </c>
      <c r="F69" s="26">
        <f t="shared" ref="F69:F70" si="12">TRUNC(I69*(1-$I$10),2)</f>
        <v>653882.87</v>
      </c>
      <c r="G69" s="27">
        <f t="shared" ref="G69:G70" si="13">TRUNC(F69*E69,2)</f>
        <v>22.35</v>
      </c>
      <c r="I69" s="26">
        <v>728397.99</v>
      </c>
    </row>
    <row r="70" spans="1:9" ht="48.6" customHeight="1">
      <c r="A70" s="23" t="s">
        <v>197</v>
      </c>
      <c r="B70" s="80" t="s">
        <v>198</v>
      </c>
      <c r="C70" s="24" t="s">
        <v>18</v>
      </c>
      <c r="D70" s="24" t="s">
        <v>14</v>
      </c>
      <c r="E70" s="25">
        <v>6.0300000000000002E-5</v>
      </c>
      <c r="F70" s="26">
        <f t="shared" si="12"/>
        <v>197160.09</v>
      </c>
      <c r="G70" s="27">
        <f t="shared" si="13"/>
        <v>11.88</v>
      </c>
      <c r="I70" s="26">
        <v>219628.04</v>
      </c>
    </row>
    <row r="71" spans="1:9" ht="15" customHeight="1">
      <c r="A71" s="28"/>
      <c r="B71" s="29"/>
      <c r="C71" s="29"/>
      <c r="D71" s="29"/>
      <c r="E71" s="383" t="s">
        <v>152</v>
      </c>
      <c r="F71" s="383"/>
      <c r="G71" s="30">
        <f>SUM(G69:G70)</f>
        <v>34.230000000000004</v>
      </c>
    </row>
    <row r="72" spans="1:9" ht="15" customHeight="1">
      <c r="A72" s="28"/>
      <c r="B72" s="29"/>
      <c r="C72" s="29"/>
      <c r="D72" s="29"/>
      <c r="E72" s="419" t="s">
        <v>82</v>
      </c>
      <c r="F72" s="419"/>
      <c r="G72" s="31">
        <f>G71</f>
        <v>34.230000000000004</v>
      </c>
      <c r="I72" s="31">
        <v>38.15</v>
      </c>
    </row>
    <row r="73" spans="1:9" ht="10.15" customHeight="1">
      <c r="A73" s="28"/>
      <c r="B73" s="29"/>
      <c r="C73" s="420"/>
      <c r="D73" s="420"/>
      <c r="E73" s="29"/>
      <c r="F73" s="29"/>
      <c r="G73" s="32"/>
      <c r="I73" s="29"/>
    </row>
    <row r="74" spans="1:9" ht="35.450000000000003" customHeight="1">
      <c r="A74" s="416" t="s">
        <v>199</v>
      </c>
      <c r="B74" s="417"/>
      <c r="C74" s="417"/>
      <c r="D74" s="417"/>
      <c r="E74" s="417"/>
      <c r="F74" s="417"/>
      <c r="G74" s="418"/>
    </row>
    <row r="75" spans="1:9" ht="24" customHeight="1">
      <c r="A75" s="408" t="s">
        <v>148</v>
      </c>
      <c r="B75" s="409"/>
      <c r="C75" s="36" t="s">
        <v>4</v>
      </c>
      <c r="D75" s="36" t="s">
        <v>76</v>
      </c>
      <c r="E75" s="36" t="s">
        <v>77</v>
      </c>
      <c r="F75" s="36" t="s">
        <v>78</v>
      </c>
      <c r="G75" s="37" t="s">
        <v>79</v>
      </c>
      <c r="I75" s="36" t="s">
        <v>78</v>
      </c>
    </row>
    <row r="76" spans="1:9" ht="51" customHeight="1">
      <c r="A76" s="23" t="s">
        <v>195</v>
      </c>
      <c r="B76" s="80" t="s">
        <v>196</v>
      </c>
      <c r="C76" s="24" t="s">
        <v>18</v>
      </c>
      <c r="D76" s="24" t="s">
        <v>14</v>
      </c>
      <c r="E76" s="25">
        <v>5.6999999999999996E-6</v>
      </c>
      <c r="F76" s="26">
        <f t="shared" ref="F76:F77" si="14">TRUNC(I76*(1-$I$10),2)</f>
        <v>653882.87</v>
      </c>
      <c r="G76" s="27">
        <f t="shared" ref="G76:G77" si="15">TRUNC(F76*E76,2)</f>
        <v>3.72</v>
      </c>
      <c r="I76" s="26">
        <v>728397.99</v>
      </c>
    </row>
    <row r="77" spans="1:9" ht="47.45" customHeight="1">
      <c r="A77" s="23" t="s">
        <v>197</v>
      </c>
      <c r="B77" s="80" t="s">
        <v>198</v>
      </c>
      <c r="C77" s="24" t="s">
        <v>18</v>
      </c>
      <c r="D77" s="24" t="s">
        <v>14</v>
      </c>
      <c r="E77" s="25">
        <v>5.9000000000000003E-6</v>
      </c>
      <c r="F77" s="26">
        <f t="shared" si="14"/>
        <v>197160.09</v>
      </c>
      <c r="G77" s="27">
        <f t="shared" si="15"/>
        <v>1.1599999999999999</v>
      </c>
      <c r="I77" s="26">
        <v>219628.04</v>
      </c>
    </row>
    <row r="78" spans="1:9" ht="15" customHeight="1">
      <c r="A78" s="28"/>
      <c r="B78" s="29"/>
      <c r="C78" s="29"/>
      <c r="D78" s="29"/>
      <c r="E78" s="383" t="s">
        <v>152</v>
      </c>
      <c r="F78" s="383"/>
      <c r="G78" s="30">
        <f>SUM(G76:G77)</f>
        <v>4.88</v>
      </c>
    </row>
    <row r="79" spans="1:9" ht="15" customHeight="1">
      <c r="A79" s="28"/>
      <c r="B79" s="29"/>
      <c r="C79" s="29"/>
      <c r="D79" s="29"/>
      <c r="E79" s="419" t="s">
        <v>82</v>
      </c>
      <c r="F79" s="419"/>
      <c r="G79" s="31">
        <f>G78</f>
        <v>4.88</v>
      </c>
    </row>
    <row r="80" spans="1:9" ht="10.15" customHeight="1">
      <c r="A80" s="28"/>
      <c r="B80" s="29"/>
      <c r="C80" s="420"/>
      <c r="D80" s="420"/>
      <c r="E80" s="29"/>
      <c r="F80" s="29"/>
      <c r="G80" s="32"/>
      <c r="I80" s="29"/>
    </row>
    <row r="81" spans="1:9" ht="37.9" customHeight="1">
      <c r="A81" s="416" t="s">
        <v>200</v>
      </c>
      <c r="B81" s="417"/>
      <c r="C81" s="417"/>
      <c r="D81" s="417"/>
      <c r="E81" s="417"/>
      <c r="F81" s="417"/>
      <c r="G81" s="418"/>
    </row>
    <row r="82" spans="1:9" ht="27" customHeight="1">
      <c r="A82" s="408" t="s">
        <v>148</v>
      </c>
      <c r="B82" s="409"/>
      <c r="C82" s="36" t="s">
        <v>4</v>
      </c>
      <c r="D82" s="36" t="s">
        <v>76</v>
      </c>
      <c r="E82" s="36" t="s">
        <v>77</v>
      </c>
      <c r="F82" s="36" t="s">
        <v>78</v>
      </c>
      <c r="G82" s="37" t="s">
        <v>79</v>
      </c>
      <c r="I82" s="36" t="s">
        <v>78</v>
      </c>
    </row>
    <row r="83" spans="1:9" ht="48" customHeight="1">
      <c r="A83" s="23" t="s">
        <v>195</v>
      </c>
      <c r="B83" s="80" t="s">
        <v>196</v>
      </c>
      <c r="C83" s="24" t="s">
        <v>18</v>
      </c>
      <c r="D83" s="24" t="s">
        <v>14</v>
      </c>
      <c r="E83" s="25">
        <v>7.1999999999999997E-6</v>
      </c>
      <c r="F83" s="26">
        <f t="shared" ref="F83:F84" si="16">TRUNC(I83*(1-$I$10),2)</f>
        <v>653882.87</v>
      </c>
      <c r="G83" s="27">
        <f>TRUNC(F83*E83,2)</f>
        <v>4.7</v>
      </c>
      <c r="I83" s="26">
        <v>728397.99</v>
      </c>
    </row>
    <row r="84" spans="1:9" ht="41.45" customHeight="1">
      <c r="A84" s="23" t="s">
        <v>197</v>
      </c>
      <c r="B84" s="80" t="s">
        <v>198</v>
      </c>
      <c r="C84" s="24" t="s">
        <v>18</v>
      </c>
      <c r="D84" s="24" t="s">
        <v>14</v>
      </c>
      <c r="E84" s="25">
        <v>7.4000000000000003E-6</v>
      </c>
      <c r="F84" s="26">
        <f t="shared" si="16"/>
        <v>197160.09</v>
      </c>
      <c r="G84" s="27">
        <f t="shared" ref="G84" si="17">TRUNC(F84*E84,2)</f>
        <v>1.45</v>
      </c>
      <c r="I84" s="26">
        <v>219628.04</v>
      </c>
    </row>
    <row r="85" spans="1:9" ht="15" customHeight="1">
      <c r="A85" s="28"/>
      <c r="B85" s="29"/>
      <c r="C85" s="29"/>
      <c r="D85" s="29"/>
      <c r="E85" s="383" t="s">
        <v>152</v>
      </c>
      <c r="F85" s="383"/>
      <c r="G85" s="30">
        <f>SUM(G83:G84)</f>
        <v>6.15</v>
      </c>
    </row>
    <row r="86" spans="1:9" ht="15" customHeight="1">
      <c r="A86" s="28"/>
      <c r="B86" s="29"/>
      <c r="C86" s="29"/>
      <c r="D86" s="29"/>
      <c r="E86" s="419" t="s">
        <v>82</v>
      </c>
      <c r="F86" s="419"/>
      <c r="G86" s="31">
        <f>G85</f>
        <v>6.15</v>
      </c>
    </row>
    <row r="87" spans="1:9" ht="10.15" customHeight="1">
      <c r="A87" s="28"/>
      <c r="B87" s="29"/>
      <c r="C87" s="420"/>
      <c r="D87" s="420"/>
      <c r="E87" s="29"/>
      <c r="F87" s="29"/>
      <c r="G87" s="32"/>
      <c r="I87" s="29"/>
    </row>
    <row r="88" spans="1:9" ht="37.9" customHeight="1">
      <c r="A88" s="416" t="s">
        <v>201</v>
      </c>
      <c r="B88" s="417"/>
      <c r="C88" s="417"/>
      <c r="D88" s="417"/>
      <c r="E88" s="417"/>
      <c r="F88" s="417"/>
      <c r="G88" s="418"/>
    </row>
    <row r="89" spans="1:9" ht="27" customHeight="1">
      <c r="A89" s="408" t="s">
        <v>148</v>
      </c>
      <c r="B89" s="409"/>
      <c r="C89" s="36" t="s">
        <v>4</v>
      </c>
      <c r="D89" s="36" t="s">
        <v>76</v>
      </c>
      <c r="E89" s="36" t="s">
        <v>77</v>
      </c>
      <c r="F89" s="36" t="s">
        <v>78</v>
      </c>
      <c r="G89" s="37" t="s">
        <v>79</v>
      </c>
      <c r="I89" s="36" t="s">
        <v>78</v>
      </c>
    </row>
    <row r="90" spans="1:9" ht="67.150000000000006" customHeight="1">
      <c r="A90" s="23" t="s">
        <v>195</v>
      </c>
      <c r="B90" s="80" t="s">
        <v>196</v>
      </c>
      <c r="C90" s="24" t="s">
        <v>18</v>
      </c>
      <c r="D90" s="24" t="s">
        <v>14</v>
      </c>
      <c r="E90" s="25">
        <v>6.4200000000000002E-5</v>
      </c>
      <c r="F90" s="26">
        <f t="shared" ref="F90:F91" si="18">TRUNC(I90*(1-$I$10),2)</f>
        <v>653882.87</v>
      </c>
      <c r="G90" s="27">
        <f t="shared" ref="G90:G91" si="19">TRUNC(F90*E90,2)</f>
        <v>41.97</v>
      </c>
      <c r="I90" s="26">
        <v>728397.99</v>
      </c>
    </row>
    <row r="91" spans="1:9" ht="47.45" customHeight="1">
      <c r="A91" s="23" t="s">
        <v>197</v>
      </c>
      <c r="B91" s="80" t="s">
        <v>198</v>
      </c>
      <c r="C91" s="24" t="s">
        <v>18</v>
      </c>
      <c r="D91" s="24" t="s">
        <v>14</v>
      </c>
      <c r="E91" s="25">
        <v>8.4900000000000004E-5</v>
      </c>
      <c r="F91" s="26">
        <f t="shared" si="18"/>
        <v>197160.09</v>
      </c>
      <c r="G91" s="27">
        <f t="shared" si="19"/>
        <v>16.73</v>
      </c>
      <c r="I91" s="26">
        <v>219628.04</v>
      </c>
    </row>
    <row r="92" spans="1:9" ht="16.149999999999999" customHeight="1">
      <c r="A92" s="28"/>
      <c r="B92" s="29"/>
      <c r="C92" s="29"/>
      <c r="D92" s="29"/>
      <c r="E92" s="383" t="s">
        <v>152</v>
      </c>
      <c r="F92" s="383"/>
      <c r="G92" s="30">
        <f>SUM(G90:G91)</f>
        <v>58.7</v>
      </c>
    </row>
    <row r="93" spans="1:9" ht="16.149999999999999" customHeight="1">
      <c r="A93" s="28"/>
      <c r="B93" s="29"/>
      <c r="C93" s="29"/>
      <c r="D93" s="29"/>
      <c r="E93" s="419" t="s">
        <v>82</v>
      </c>
      <c r="F93" s="419"/>
      <c r="G93" s="31">
        <f>G92</f>
        <v>58.7</v>
      </c>
    </row>
    <row r="94" spans="1:9" ht="10.15" customHeight="1">
      <c r="A94" s="28"/>
      <c r="B94" s="29"/>
      <c r="C94" s="420"/>
      <c r="D94" s="420"/>
      <c r="E94" s="29"/>
      <c r="F94" s="29"/>
      <c r="G94" s="32"/>
      <c r="I94" s="29"/>
    </row>
    <row r="95" spans="1:9" ht="45" customHeight="1">
      <c r="A95" s="416" t="s">
        <v>202</v>
      </c>
      <c r="B95" s="417"/>
      <c r="C95" s="417"/>
      <c r="D95" s="417"/>
      <c r="E95" s="417"/>
      <c r="F95" s="417"/>
      <c r="G95" s="418"/>
    </row>
    <row r="96" spans="1:9" ht="26.45" customHeight="1">
      <c r="A96" s="408" t="s">
        <v>83</v>
      </c>
      <c r="B96" s="409"/>
      <c r="C96" s="36" t="s">
        <v>4</v>
      </c>
      <c r="D96" s="36" t="s">
        <v>76</v>
      </c>
      <c r="E96" s="36" t="s">
        <v>77</v>
      </c>
      <c r="F96" s="36" t="s">
        <v>78</v>
      </c>
      <c r="G96" s="37" t="s">
        <v>79</v>
      </c>
      <c r="I96" s="36" t="s">
        <v>78</v>
      </c>
    </row>
    <row r="97" spans="1:9" ht="25.9" customHeight="1">
      <c r="A97" s="23" t="s">
        <v>203</v>
      </c>
      <c r="B97" s="80" t="s">
        <v>204</v>
      </c>
      <c r="C97" s="24" t="s">
        <v>18</v>
      </c>
      <c r="D97" s="24" t="s">
        <v>53</v>
      </c>
      <c r="E97" s="25">
        <v>29.47</v>
      </c>
      <c r="F97" s="26">
        <f>TRUNC(I97*(1-$I$10),2)</f>
        <v>4.55</v>
      </c>
      <c r="G97" s="27">
        <f t="shared" ref="G97" si="20">TRUNC(F97*E97,2)</f>
        <v>134.08000000000001</v>
      </c>
      <c r="I97" s="26">
        <v>5.07</v>
      </c>
    </row>
    <row r="98" spans="1:9" ht="15" customHeight="1">
      <c r="A98" s="28"/>
      <c r="B98" s="29"/>
      <c r="C98" s="29"/>
      <c r="D98" s="29"/>
      <c r="E98" s="383" t="s">
        <v>85</v>
      </c>
      <c r="F98" s="383"/>
      <c r="G98" s="30">
        <f>SUM(G97)</f>
        <v>134.08000000000001</v>
      </c>
    </row>
    <row r="99" spans="1:9" ht="15" customHeight="1">
      <c r="A99" s="28"/>
      <c r="B99" s="29"/>
      <c r="C99" s="29"/>
      <c r="D99" s="29"/>
      <c r="E99" s="419" t="s">
        <v>82</v>
      </c>
      <c r="F99" s="419"/>
      <c r="G99" s="31">
        <f>G98</f>
        <v>134.08000000000001</v>
      </c>
    </row>
    <row r="100" spans="1:9" ht="10.15" customHeight="1">
      <c r="A100" s="28"/>
      <c r="B100" s="29"/>
      <c r="C100" s="420"/>
      <c r="D100" s="420"/>
      <c r="E100" s="29"/>
      <c r="F100" s="29"/>
      <c r="G100" s="32"/>
      <c r="I100" s="29"/>
    </row>
    <row r="101" spans="1:9" ht="28.9" customHeight="1">
      <c r="A101" s="416" t="s">
        <v>205</v>
      </c>
      <c r="B101" s="417"/>
      <c r="C101" s="417"/>
      <c r="D101" s="417"/>
      <c r="E101" s="417"/>
      <c r="F101" s="417"/>
      <c r="G101" s="418"/>
    </row>
    <row r="102" spans="1:9" ht="31.15" customHeight="1">
      <c r="A102" s="408" t="s">
        <v>170</v>
      </c>
      <c r="B102" s="409"/>
      <c r="C102" s="36" t="s">
        <v>4</v>
      </c>
      <c r="D102" s="36" t="s">
        <v>76</v>
      </c>
      <c r="E102" s="36" t="s">
        <v>77</v>
      </c>
      <c r="F102" s="36" t="s">
        <v>78</v>
      </c>
      <c r="G102" s="37" t="s">
        <v>79</v>
      </c>
      <c r="I102" s="36" t="s">
        <v>78</v>
      </c>
    </row>
    <row r="103" spans="1:9" ht="26.45" customHeight="1">
      <c r="A103" s="23" t="s">
        <v>171</v>
      </c>
      <c r="B103" s="80" t="s">
        <v>172</v>
      </c>
      <c r="C103" s="24" t="s">
        <v>18</v>
      </c>
      <c r="D103" s="24" t="s">
        <v>89</v>
      </c>
      <c r="E103" s="25">
        <v>2.2249999999999999E-2</v>
      </c>
      <c r="F103" s="26">
        <f>TRUNC(I103*(1-$I$10),2)</f>
        <v>16.09</v>
      </c>
      <c r="G103" s="27">
        <f t="shared" ref="G103" si="21">TRUNC(F103*E103,2)</f>
        <v>0.35</v>
      </c>
      <c r="I103" s="26">
        <v>17.93</v>
      </c>
    </row>
    <row r="104" spans="1:9" ht="15" customHeight="1">
      <c r="A104" s="28"/>
      <c r="B104" s="29"/>
      <c r="C104" s="29"/>
      <c r="D104" s="29"/>
      <c r="E104" s="383" t="s">
        <v>173</v>
      </c>
      <c r="F104" s="383"/>
      <c r="G104" s="30">
        <f>SUM(G103)</f>
        <v>0.35</v>
      </c>
    </row>
    <row r="105" spans="1:9" ht="15" customHeight="1">
      <c r="A105" s="28"/>
      <c r="B105" s="29"/>
      <c r="C105" s="29"/>
      <c r="D105" s="29"/>
      <c r="E105" s="419" t="s">
        <v>82</v>
      </c>
      <c r="F105" s="419"/>
      <c r="G105" s="31">
        <f>G104</f>
        <v>0.35</v>
      </c>
    </row>
    <row r="106" spans="1:9" ht="10.15" customHeight="1">
      <c r="A106" s="28"/>
      <c r="B106" s="29"/>
      <c r="C106" s="420"/>
      <c r="D106" s="420"/>
      <c r="E106" s="29"/>
      <c r="F106" s="29"/>
      <c r="G106" s="32"/>
      <c r="I106" s="29"/>
    </row>
    <row r="107" spans="1:9" ht="30.6" customHeight="1">
      <c r="A107" s="416" t="s">
        <v>206</v>
      </c>
      <c r="B107" s="417"/>
      <c r="C107" s="417"/>
      <c r="D107" s="417"/>
      <c r="E107" s="417"/>
      <c r="F107" s="417"/>
      <c r="G107" s="418"/>
    </row>
    <row r="108" spans="1:9" ht="29.45" customHeight="1">
      <c r="A108" s="408" t="s">
        <v>170</v>
      </c>
      <c r="B108" s="409"/>
      <c r="C108" s="36" t="s">
        <v>4</v>
      </c>
      <c r="D108" s="36" t="s">
        <v>76</v>
      </c>
      <c r="E108" s="36" t="s">
        <v>77</v>
      </c>
      <c r="F108" s="36" t="s">
        <v>78</v>
      </c>
      <c r="G108" s="37" t="s">
        <v>79</v>
      </c>
      <c r="I108" s="36" t="s">
        <v>78</v>
      </c>
    </row>
    <row r="109" spans="1:9" ht="23.45" customHeight="1">
      <c r="A109" s="23" t="s">
        <v>177</v>
      </c>
      <c r="B109" s="80" t="s">
        <v>178</v>
      </c>
      <c r="C109" s="24" t="s">
        <v>18</v>
      </c>
      <c r="D109" s="24" t="s">
        <v>89</v>
      </c>
      <c r="E109" s="25">
        <v>5.3400000000000001E-3</v>
      </c>
      <c r="F109" s="26">
        <f>TRUNC(I109*(1-$I$10),2)</f>
        <v>14.5</v>
      </c>
      <c r="G109" s="27">
        <f>TRUNC(F109*E109,2)</f>
        <v>7.0000000000000007E-2</v>
      </c>
      <c r="I109" s="26">
        <v>16.16</v>
      </c>
    </row>
    <row r="110" spans="1:9" ht="15" customHeight="1">
      <c r="A110" s="28"/>
      <c r="B110" s="29"/>
      <c r="C110" s="29"/>
      <c r="D110" s="29"/>
      <c r="E110" s="383" t="s">
        <v>173</v>
      </c>
      <c r="F110" s="383"/>
      <c r="G110" s="30">
        <f>SUM(G109)</f>
        <v>7.0000000000000007E-2</v>
      </c>
    </row>
    <row r="111" spans="1:9" ht="15" customHeight="1">
      <c r="A111" s="28"/>
      <c r="B111" s="29"/>
      <c r="C111" s="29"/>
      <c r="D111" s="29"/>
      <c r="E111" s="419" t="s">
        <v>82</v>
      </c>
      <c r="F111" s="419"/>
      <c r="G111" s="31">
        <f>G110</f>
        <v>7.0000000000000007E-2</v>
      </c>
    </row>
    <row r="112" spans="1:9" ht="10.15" customHeight="1">
      <c r="A112" s="28"/>
      <c r="B112" s="29"/>
      <c r="C112" s="420"/>
      <c r="D112" s="420"/>
      <c r="E112" s="29"/>
      <c r="F112" s="29"/>
      <c r="G112" s="32"/>
      <c r="I112" s="29"/>
    </row>
    <row r="113" spans="1:9" ht="33" customHeight="1">
      <c r="A113" s="416" t="s">
        <v>207</v>
      </c>
      <c r="B113" s="417"/>
      <c r="C113" s="417"/>
      <c r="D113" s="417"/>
      <c r="E113" s="417"/>
      <c r="F113" s="417"/>
      <c r="G113" s="418"/>
    </row>
    <row r="114" spans="1:9" ht="33" customHeight="1">
      <c r="A114" s="408" t="s">
        <v>170</v>
      </c>
      <c r="B114" s="409"/>
      <c r="C114" s="36" t="s">
        <v>4</v>
      </c>
      <c r="D114" s="36" t="s">
        <v>76</v>
      </c>
      <c r="E114" s="36" t="s">
        <v>77</v>
      </c>
      <c r="F114" s="36" t="s">
        <v>78</v>
      </c>
      <c r="G114" s="37" t="s">
        <v>79</v>
      </c>
      <c r="I114" s="36" t="s">
        <v>78</v>
      </c>
    </row>
    <row r="115" spans="1:9" ht="25.15" customHeight="1">
      <c r="A115" s="23" t="s">
        <v>208</v>
      </c>
      <c r="B115" s="80" t="s">
        <v>209</v>
      </c>
      <c r="C115" s="24" t="s">
        <v>18</v>
      </c>
      <c r="D115" s="24" t="s">
        <v>89</v>
      </c>
      <c r="E115" s="25">
        <v>2.2249999999999999E-2</v>
      </c>
      <c r="F115" s="26">
        <f>TRUNC(I115*(1-$I$10),2)</f>
        <v>16.09</v>
      </c>
      <c r="G115" s="27">
        <f t="shared" ref="G115" si="22">TRUNC(F115*E115,2)</f>
        <v>0.35</v>
      </c>
      <c r="I115" s="26">
        <v>17.93</v>
      </c>
    </row>
    <row r="116" spans="1:9" ht="15" customHeight="1">
      <c r="A116" s="28"/>
      <c r="B116" s="29"/>
      <c r="C116" s="29"/>
      <c r="D116" s="29"/>
      <c r="E116" s="383" t="s">
        <v>173</v>
      </c>
      <c r="F116" s="383"/>
      <c r="G116" s="30">
        <f>SUM(G115)</f>
        <v>0.35</v>
      </c>
    </row>
    <row r="117" spans="1:9" ht="15" customHeight="1">
      <c r="A117" s="28"/>
      <c r="B117" s="29"/>
      <c r="C117" s="29"/>
      <c r="D117" s="29"/>
      <c r="E117" s="419" t="s">
        <v>82</v>
      </c>
      <c r="F117" s="419"/>
      <c r="G117" s="31">
        <f>G116</f>
        <v>0.35</v>
      </c>
    </row>
    <row r="118" spans="1:9" ht="10.15" customHeight="1">
      <c r="A118" s="28"/>
      <c r="B118" s="29"/>
      <c r="C118" s="420"/>
      <c r="D118" s="420"/>
      <c r="E118" s="29"/>
      <c r="F118" s="29"/>
      <c r="G118" s="32"/>
      <c r="I118" s="29"/>
    </row>
    <row r="119" spans="1:9" ht="29.45" customHeight="1">
      <c r="A119" s="416" t="s">
        <v>210</v>
      </c>
      <c r="B119" s="417"/>
      <c r="C119" s="417"/>
      <c r="D119" s="417"/>
      <c r="E119" s="417"/>
      <c r="F119" s="417"/>
      <c r="G119" s="418"/>
    </row>
    <row r="120" spans="1:9" ht="31.15" customHeight="1">
      <c r="A120" s="408" t="s">
        <v>170</v>
      </c>
      <c r="B120" s="409"/>
      <c r="C120" s="36" t="s">
        <v>4</v>
      </c>
      <c r="D120" s="36" t="s">
        <v>76</v>
      </c>
      <c r="E120" s="36" t="s">
        <v>77</v>
      </c>
      <c r="F120" s="36" t="s">
        <v>78</v>
      </c>
      <c r="G120" s="37" t="s">
        <v>79</v>
      </c>
      <c r="I120" s="36" t="s">
        <v>78</v>
      </c>
    </row>
    <row r="121" spans="1:9" ht="24.6" customHeight="1">
      <c r="A121" s="23" t="s">
        <v>211</v>
      </c>
      <c r="B121" s="80" t="s">
        <v>212</v>
      </c>
      <c r="C121" s="24" t="s">
        <v>18</v>
      </c>
      <c r="D121" s="24" t="s">
        <v>89</v>
      </c>
      <c r="E121" s="25">
        <v>1.549E-2</v>
      </c>
      <c r="F121" s="26">
        <f>TRUNC(I121*(1-$I$10),2)</f>
        <v>86.26</v>
      </c>
      <c r="G121" s="27">
        <f t="shared" ref="G121" si="23">TRUNC(F121*E121,2)</f>
        <v>1.33</v>
      </c>
      <c r="I121" s="26">
        <v>96.1</v>
      </c>
    </row>
    <row r="122" spans="1:9" ht="15" customHeight="1">
      <c r="A122" s="28"/>
      <c r="B122" s="29"/>
      <c r="C122" s="29"/>
      <c r="D122" s="29"/>
      <c r="E122" s="383" t="s">
        <v>173</v>
      </c>
      <c r="F122" s="383"/>
      <c r="G122" s="30">
        <f>SUM(G121)</f>
        <v>1.33</v>
      </c>
    </row>
    <row r="123" spans="1:9" ht="15" customHeight="1">
      <c r="A123" s="28"/>
      <c r="B123" s="29"/>
      <c r="C123" s="29"/>
      <c r="D123" s="29"/>
      <c r="E123" s="419" t="s">
        <v>82</v>
      </c>
      <c r="F123" s="419"/>
      <c r="G123" s="31">
        <f>G122</f>
        <v>1.33</v>
      </c>
    </row>
    <row r="124" spans="1:9" ht="10.15" customHeight="1">
      <c r="A124" s="28"/>
      <c r="B124" s="29"/>
      <c r="C124" s="420"/>
      <c r="D124" s="420"/>
      <c r="E124" s="29"/>
      <c r="F124" s="29"/>
      <c r="G124" s="32"/>
      <c r="I124" s="29"/>
    </row>
    <row r="125" spans="1:9" ht="27" customHeight="1">
      <c r="A125" s="416" t="s">
        <v>213</v>
      </c>
      <c r="B125" s="417"/>
      <c r="C125" s="417"/>
      <c r="D125" s="417"/>
      <c r="E125" s="417"/>
      <c r="F125" s="417"/>
      <c r="G125" s="418"/>
    </row>
    <row r="126" spans="1:9" ht="32.450000000000003" customHeight="1">
      <c r="A126" s="408" t="s">
        <v>170</v>
      </c>
      <c r="B126" s="409"/>
      <c r="C126" s="36" t="s">
        <v>4</v>
      </c>
      <c r="D126" s="36" t="s">
        <v>76</v>
      </c>
      <c r="E126" s="36" t="s">
        <v>77</v>
      </c>
      <c r="F126" s="36" t="s">
        <v>78</v>
      </c>
      <c r="G126" s="37" t="s">
        <v>79</v>
      </c>
      <c r="I126" s="36" t="s">
        <v>78</v>
      </c>
    </row>
    <row r="127" spans="1:9" ht="31.9" customHeight="1">
      <c r="A127" s="23" t="s">
        <v>214</v>
      </c>
      <c r="B127" s="80" t="s">
        <v>215</v>
      </c>
      <c r="C127" s="24" t="s">
        <v>18</v>
      </c>
      <c r="D127" s="24" t="s">
        <v>89</v>
      </c>
      <c r="E127" s="25">
        <v>1.549E-2</v>
      </c>
      <c r="F127" s="26">
        <f>TRUNC(I127*(1-$I$10),2)</f>
        <v>98.18</v>
      </c>
      <c r="G127" s="27">
        <f t="shared" ref="G127" si="24">TRUNC(F127*E127,2)</f>
        <v>1.52</v>
      </c>
      <c r="I127" s="26">
        <v>109.37</v>
      </c>
    </row>
    <row r="128" spans="1:9" ht="15" customHeight="1">
      <c r="A128" s="28"/>
      <c r="B128" s="29"/>
      <c r="C128" s="29"/>
      <c r="D128" s="29"/>
      <c r="E128" s="383" t="s">
        <v>173</v>
      </c>
      <c r="F128" s="383"/>
      <c r="G128" s="30">
        <f>SUM(G127)</f>
        <v>1.52</v>
      </c>
    </row>
    <row r="129" spans="1:9" ht="15" customHeight="1">
      <c r="A129" s="28"/>
      <c r="B129" s="29"/>
      <c r="C129" s="29"/>
      <c r="D129" s="29"/>
      <c r="E129" s="419" t="s">
        <v>82</v>
      </c>
      <c r="F129" s="419"/>
      <c r="G129" s="31">
        <f>G128</f>
        <v>1.52</v>
      </c>
    </row>
    <row r="130" spans="1:9" ht="10.15" customHeight="1">
      <c r="A130" s="28"/>
      <c r="B130" s="29"/>
      <c r="C130" s="420"/>
      <c r="D130" s="420"/>
      <c r="E130" s="29"/>
      <c r="F130" s="29"/>
      <c r="G130" s="32"/>
      <c r="I130" s="29"/>
    </row>
    <row r="131" spans="1:9" ht="30.6" customHeight="1">
      <c r="A131" s="416" t="s">
        <v>216</v>
      </c>
      <c r="B131" s="417"/>
      <c r="C131" s="417"/>
      <c r="D131" s="417"/>
      <c r="E131" s="417"/>
      <c r="F131" s="417"/>
      <c r="G131" s="418"/>
    </row>
    <row r="132" spans="1:9" ht="26.45" customHeight="1">
      <c r="A132" s="408" t="s">
        <v>170</v>
      </c>
      <c r="B132" s="409"/>
      <c r="C132" s="36" t="s">
        <v>4</v>
      </c>
      <c r="D132" s="36" t="s">
        <v>76</v>
      </c>
      <c r="E132" s="36" t="s">
        <v>77</v>
      </c>
      <c r="F132" s="36" t="s">
        <v>78</v>
      </c>
      <c r="G132" s="37" t="s">
        <v>79</v>
      </c>
      <c r="I132" s="36" t="s">
        <v>78</v>
      </c>
    </row>
    <row r="133" spans="1:9" ht="25.15" customHeight="1">
      <c r="A133" s="23" t="s">
        <v>217</v>
      </c>
      <c r="B133" s="80" t="s">
        <v>218</v>
      </c>
      <c r="C133" s="24" t="s">
        <v>18</v>
      </c>
      <c r="D133" s="24" t="s">
        <v>89</v>
      </c>
      <c r="E133" s="25">
        <v>2.2249999999999999E-2</v>
      </c>
      <c r="F133" s="26">
        <f>TRUNC(I133*(1-$I$10),2)</f>
        <v>25.37</v>
      </c>
      <c r="G133" s="27">
        <f t="shared" ref="G133" si="25">TRUNC(F133*E133,2)</f>
        <v>0.56000000000000005</v>
      </c>
      <c r="I133" s="26">
        <v>28.27</v>
      </c>
    </row>
    <row r="134" spans="1:9" ht="15" customHeight="1">
      <c r="A134" s="28"/>
      <c r="B134" s="29"/>
      <c r="C134" s="29"/>
      <c r="D134" s="29"/>
      <c r="E134" s="383" t="s">
        <v>173</v>
      </c>
      <c r="F134" s="383"/>
      <c r="G134" s="30">
        <f>SUM(G133)</f>
        <v>0.56000000000000005</v>
      </c>
    </row>
    <row r="135" spans="1:9" ht="15" customHeight="1">
      <c r="A135" s="28"/>
      <c r="B135" s="29"/>
      <c r="C135" s="29"/>
      <c r="D135" s="29"/>
      <c r="E135" s="419" t="s">
        <v>82</v>
      </c>
      <c r="F135" s="419"/>
      <c r="G135" s="31">
        <f>G134</f>
        <v>0.56000000000000005</v>
      </c>
    </row>
    <row r="136" spans="1:9" ht="10.15" customHeight="1">
      <c r="A136" s="28"/>
      <c r="B136" s="29"/>
      <c r="C136" s="420"/>
      <c r="D136" s="420"/>
      <c r="E136" s="29"/>
      <c r="F136" s="29"/>
      <c r="G136" s="32"/>
      <c r="I136" s="29"/>
    </row>
    <row r="137" spans="1:9" ht="28.15" customHeight="1">
      <c r="A137" s="416" t="s">
        <v>219</v>
      </c>
      <c r="B137" s="417"/>
      <c r="C137" s="417"/>
      <c r="D137" s="417"/>
      <c r="E137" s="417"/>
      <c r="F137" s="417"/>
      <c r="G137" s="418"/>
    </row>
    <row r="138" spans="1:9" ht="29.45" customHeight="1">
      <c r="A138" s="408" t="s">
        <v>170</v>
      </c>
      <c r="B138" s="409"/>
      <c r="C138" s="36" t="s">
        <v>4</v>
      </c>
      <c r="D138" s="36" t="s">
        <v>76</v>
      </c>
      <c r="E138" s="36" t="s">
        <v>77</v>
      </c>
      <c r="F138" s="36" t="s">
        <v>78</v>
      </c>
      <c r="G138" s="37" t="s">
        <v>79</v>
      </c>
      <c r="I138" s="36" t="s">
        <v>78</v>
      </c>
    </row>
    <row r="139" spans="1:9" ht="28.9" customHeight="1">
      <c r="A139" s="23" t="s">
        <v>220</v>
      </c>
      <c r="B139" s="80" t="s">
        <v>221</v>
      </c>
      <c r="C139" s="24" t="s">
        <v>18</v>
      </c>
      <c r="D139" s="24" t="s">
        <v>89</v>
      </c>
      <c r="E139" s="25">
        <v>5.3400000000000001E-3</v>
      </c>
      <c r="F139" s="26">
        <f>TRUNC(I139*(1-$I$10),2)</f>
        <v>16.05</v>
      </c>
      <c r="G139" s="27">
        <f t="shared" ref="G139" si="26">TRUNC(F139*E139,2)</f>
        <v>0.08</v>
      </c>
      <c r="I139" s="26">
        <v>17.89</v>
      </c>
    </row>
    <row r="140" spans="1:9" ht="15" customHeight="1">
      <c r="A140" s="28"/>
      <c r="B140" s="29"/>
      <c r="C140" s="29"/>
      <c r="D140" s="29"/>
      <c r="E140" s="383" t="s">
        <v>173</v>
      </c>
      <c r="F140" s="383"/>
      <c r="G140" s="30">
        <f>SUM(G139)</f>
        <v>0.08</v>
      </c>
    </row>
    <row r="141" spans="1:9" ht="15" customHeight="1">
      <c r="A141" s="28"/>
      <c r="B141" s="29"/>
      <c r="C141" s="29"/>
      <c r="D141" s="29"/>
      <c r="E141" s="419" t="s">
        <v>82</v>
      </c>
      <c r="F141" s="419"/>
      <c r="G141" s="31">
        <f>G140</f>
        <v>0.08</v>
      </c>
    </row>
    <row r="142" spans="1:9" ht="10.15" customHeight="1">
      <c r="A142" s="28"/>
      <c r="B142" s="29"/>
      <c r="C142" s="420"/>
      <c r="D142" s="420"/>
      <c r="E142" s="29"/>
      <c r="F142" s="29"/>
      <c r="G142" s="32"/>
      <c r="I142" s="29"/>
    </row>
    <row r="143" spans="1:9" ht="31.15" customHeight="1">
      <c r="A143" s="416" t="s">
        <v>222</v>
      </c>
      <c r="B143" s="417"/>
      <c r="C143" s="417"/>
      <c r="D143" s="417"/>
      <c r="E143" s="417"/>
      <c r="F143" s="417"/>
      <c r="G143" s="418"/>
    </row>
    <row r="144" spans="1:9" ht="32.450000000000003" customHeight="1">
      <c r="A144" s="408" t="s">
        <v>170</v>
      </c>
      <c r="B144" s="409"/>
      <c r="C144" s="36" t="s">
        <v>4</v>
      </c>
      <c r="D144" s="36" t="s">
        <v>76</v>
      </c>
      <c r="E144" s="36" t="s">
        <v>77</v>
      </c>
      <c r="F144" s="36" t="s">
        <v>78</v>
      </c>
      <c r="G144" s="37" t="s">
        <v>79</v>
      </c>
      <c r="I144" s="36" t="s">
        <v>78</v>
      </c>
    </row>
    <row r="145" spans="1:9" ht="27.6" customHeight="1">
      <c r="A145" s="23" t="s">
        <v>223</v>
      </c>
      <c r="B145" s="80" t="s">
        <v>224</v>
      </c>
      <c r="C145" s="24" t="s">
        <v>18</v>
      </c>
      <c r="D145" s="24" t="s">
        <v>89</v>
      </c>
      <c r="E145" s="25">
        <v>8.7200000000000003E-3</v>
      </c>
      <c r="F145" s="26">
        <f>TRUNC(I145*(1-$I$10),2)</f>
        <v>19.21</v>
      </c>
      <c r="G145" s="27">
        <f t="shared" ref="G145" si="27">TRUNC(F145*E145,2)</f>
        <v>0.16</v>
      </c>
      <c r="I145" s="26">
        <v>21.4</v>
      </c>
    </row>
    <row r="146" spans="1:9" ht="15" customHeight="1">
      <c r="A146" s="28"/>
      <c r="B146" s="29"/>
      <c r="C146" s="29"/>
      <c r="D146" s="29"/>
      <c r="E146" s="383" t="s">
        <v>173</v>
      </c>
      <c r="F146" s="383"/>
      <c r="G146" s="30">
        <f>SUM(G145)</f>
        <v>0.16</v>
      </c>
    </row>
    <row r="147" spans="1:9" ht="15" customHeight="1">
      <c r="A147" s="28"/>
      <c r="B147" s="29"/>
      <c r="C147" s="29"/>
      <c r="D147" s="29"/>
      <c r="E147" s="419" t="s">
        <v>82</v>
      </c>
      <c r="F147" s="419"/>
      <c r="G147" s="31">
        <f>G146</f>
        <v>0.16</v>
      </c>
    </row>
    <row r="148" spans="1:9" ht="10.15" customHeight="1">
      <c r="A148" s="28"/>
      <c r="B148" s="29"/>
      <c r="C148" s="420"/>
      <c r="D148" s="420"/>
      <c r="E148" s="29"/>
      <c r="F148" s="29"/>
      <c r="G148" s="32"/>
      <c r="I148" s="29"/>
    </row>
    <row r="149" spans="1:9" ht="19.899999999999999" customHeight="1">
      <c r="A149" s="416" t="s">
        <v>225</v>
      </c>
      <c r="B149" s="417"/>
      <c r="C149" s="417"/>
      <c r="D149" s="417"/>
      <c r="E149" s="417"/>
      <c r="F149" s="417"/>
      <c r="G149" s="418"/>
    </row>
    <row r="150" spans="1:9" ht="31.9" customHeight="1">
      <c r="A150" s="408" t="s">
        <v>170</v>
      </c>
      <c r="B150" s="409"/>
      <c r="C150" s="36" t="s">
        <v>4</v>
      </c>
      <c r="D150" s="36" t="s">
        <v>76</v>
      </c>
      <c r="E150" s="36" t="s">
        <v>77</v>
      </c>
      <c r="F150" s="36" t="s">
        <v>78</v>
      </c>
      <c r="G150" s="37" t="s">
        <v>79</v>
      </c>
      <c r="I150" s="36" t="s">
        <v>78</v>
      </c>
    </row>
    <row r="151" spans="1:9" ht="15" customHeight="1">
      <c r="A151" s="23" t="s">
        <v>226</v>
      </c>
      <c r="B151" s="80" t="s">
        <v>227</v>
      </c>
      <c r="C151" s="24" t="s">
        <v>18</v>
      </c>
      <c r="D151" s="24" t="s">
        <v>89</v>
      </c>
      <c r="E151" s="25">
        <v>2.2249999999999999E-2</v>
      </c>
      <c r="F151" s="26">
        <f>TRUNC(I151*(1-$I$10),2)</f>
        <v>10.53</v>
      </c>
      <c r="G151" s="27">
        <f t="shared" ref="G151" si="28">TRUNC(F151*E151,2)</f>
        <v>0.23</v>
      </c>
      <c r="I151" s="26">
        <v>11.74</v>
      </c>
    </row>
    <row r="152" spans="1:9" ht="15" customHeight="1">
      <c r="A152" s="28"/>
      <c r="B152" s="29"/>
      <c r="C152" s="29"/>
      <c r="D152" s="29"/>
      <c r="E152" s="383" t="s">
        <v>173</v>
      </c>
      <c r="F152" s="383"/>
      <c r="G152" s="30">
        <f>SUM(G151)</f>
        <v>0.23</v>
      </c>
    </row>
    <row r="153" spans="1:9" ht="15" customHeight="1">
      <c r="A153" s="28"/>
      <c r="B153" s="29"/>
      <c r="C153" s="29"/>
      <c r="D153" s="29"/>
      <c r="E153" s="419" t="s">
        <v>82</v>
      </c>
      <c r="F153" s="419"/>
      <c r="G153" s="31">
        <f>G152</f>
        <v>0.23</v>
      </c>
    </row>
    <row r="154" spans="1:9" ht="10.15" customHeight="1">
      <c r="A154" s="28"/>
      <c r="B154" s="29"/>
      <c r="C154" s="420"/>
      <c r="D154" s="420"/>
      <c r="E154" s="29"/>
      <c r="F154" s="29"/>
      <c r="G154" s="32"/>
      <c r="I154" s="29"/>
    </row>
    <row r="155" spans="1:9" ht="15.75">
      <c r="A155" s="416" t="s">
        <v>228</v>
      </c>
      <c r="B155" s="417"/>
      <c r="C155" s="417"/>
      <c r="D155" s="417"/>
      <c r="E155" s="417"/>
      <c r="F155" s="417"/>
      <c r="G155" s="418"/>
    </row>
    <row r="156" spans="1:9" ht="25.15" customHeight="1">
      <c r="A156" s="408" t="s">
        <v>170</v>
      </c>
      <c r="B156" s="409"/>
      <c r="C156" s="36" t="s">
        <v>4</v>
      </c>
      <c r="D156" s="36" t="s">
        <v>76</v>
      </c>
      <c r="E156" s="36" t="s">
        <v>77</v>
      </c>
      <c r="F156" s="36" t="s">
        <v>78</v>
      </c>
      <c r="G156" s="37" t="s">
        <v>79</v>
      </c>
      <c r="I156" s="36" t="s">
        <v>78</v>
      </c>
    </row>
    <row r="157" spans="1:9" ht="23.45" customHeight="1">
      <c r="A157" s="23" t="s">
        <v>229</v>
      </c>
      <c r="B157" s="80" t="s">
        <v>230</v>
      </c>
      <c r="C157" s="24" t="s">
        <v>18</v>
      </c>
      <c r="D157" s="24" t="s">
        <v>89</v>
      </c>
      <c r="E157" s="25">
        <v>1.8870000000000001E-2</v>
      </c>
      <c r="F157" s="26">
        <f>TRUNC(I157*(1-$I$10),2)</f>
        <v>23.44</v>
      </c>
      <c r="G157" s="27">
        <f t="shared" ref="G157" si="29">TRUNC(F157*E157,2)</f>
        <v>0.44</v>
      </c>
      <c r="I157" s="26">
        <v>26.12</v>
      </c>
    </row>
    <row r="158" spans="1:9" ht="15" customHeight="1">
      <c r="A158" s="28"/>
      <c r="B158" s="29"/>
      <c r="C158" s="29"/>
      <c r="D158" s="29"/>
      <c r="E158" s="383" t="s">
        <v>173</v>
      </c>
      <c r="F158" s="383"/>
      <c r="G158" s="30">
        <f>SUM(G157)</f>
        <v>0.44</v>
      </c>
    </row>
    <row r="159" spans="1:9" ht="15" customHeight="1">
      <c r="A159" s="28"/>
      <c r="B159" s="29"/>
      <c r="C159" s="29"/>
      <c r="D159" s="29"/>
      <c r="E159" s="419" t="s">
        <v>82</v>
      </c>
      <c r="F159" s="419"/>
      <c r="G159" s="31">
        <f>G158</f>
        <v>0.44</v>
      </c>
    </row>
    <row r="160" spans="1:9" ht="10.15" customHeight="1">
      <c r="A160" s="28"/>
      <c r="B160" s="29"/>
      <c r="C160" s="420"/>
      <c r="D160" s="420"/>
      <c r="E160" s="29"/>
      <c r="F160" s="29"/>
      <c r="G160" s="32"/>
      <c r="I160" s="29"/>
    </row>
    <row r="161" spans="1:9" ht="19.899999999999999" customHeight="1">
      <c r="A161" s="416" t="s">
        <v>231</v>
      </c>
      <c r="B161" s="417"/>
      <c r="C161" s="417"/>
      <c r="D161" s="417"/>
      <c r="E161" s="417"/>
      <c r="F161" s="417"/>
      <c r="G161" s="418"/>
    </row>
    <row r="162" spans="1:9" ht="35.450000000000003" customHeight="1">
      <c r="A162" s="408" t="s">
        <v>170</v>
      </c>
      <c r="B162" s="409"/>
      <c r="C162" s="36" t="s">
        <v>4</v>
      </c>
      <c r="D162" s="36" t="s">
        <v>76</v>
      </c>
      <c r="E162" s="36" t="s">
        <v>77</v>
      </c>
      <c r="F162" s="36" t="s">
        <v>78</v>
      </c>
      <c r="G162" s="37" t="s">
        <v>79</v>
      </c>
      <c r="I162" s="36" t="s">
        <v>78</v>
      </c>
    </row>
    <row r="163" spans="1:9" ht="39" customHeight="1">
      <c r="A163" s="23" t="s">
        <v>232</v>
      </c>
      <c r="B163" s="80" t="s">
        <v>233</v>
      </c>
      <c r="C163" s="24" t="s">
        <v>18</v>
      </c>
      <c r="D163" s="24" t="s">
        <v>89</v>
      </c>
      <c r="E163" s="25">
        <v>5.3400000000000001E-3</v>
      </c>
      <c r="F163" s="26">
        <f>TRUNC(I163*(1-$I$10),2)</f>
        <v>14.45</v>
      </c>
      <c r="G163" s="27">
        <f t="shared" ref="G163" si="30">TRUNC(F163*E163,2)</f>
        <v>7.0000000000000007E-2</v>
      </c>
      <c r="I163" s="26">
        <v>16.100000000000001</v>
      </c>
    </row>
    <row r="164" spans="1:9" ht="15" customHeight="1">
      <c r="A164" s="28"/>
      <c r="B164" s="29"/>
      <c r="C164" s="29"/>
      <c r="D164" s="29"/>
      <c r="E164" s="383" t="s">
        <v>173</v>
      </c>
      <c r="F164" s="383"/>
      <c r="G164" s="30">
        <f>SUM(G163)</f>
        <v>7.0000000000000007E-2</v>
      </c>
    </row>
    <row r="165" spans="1:9" ht="15" customHeight="1">
      <c r="A165" s="28"/>
      <c r="B165" s="29"/>
      <c r="C165" s="29"/>
      <c r="D165" s="29"/>
      <c r="E165" s="419" t="s">
        <v>82</v>
      </c>
      <c r="F165" s="419"/>
      <c r="G165" s="31">
        <f>G164</f>
        <v>7.0000000000000007E-2</v>
      </c>
    </row>
    <row r="166" spans="1:9" ht="10.15" customHeight="1">
      <c r="A166" s="28"/>
      <c r="B166" s="29"/>
      <c r="C166" s="420"/>
      <c r="D166" s="420"/>
      <c r="E166" s="29"/>
      <c r="F166" s="29"/>
      <c r="G166" s="32"/>
      <c r="I166" s="29"/>
    </row>
    <row r="167" spans="1:9" ht="31.9" customHeight="1">
      <c r="A167" s="416" t="s">
        <v>234</v>
      </c>
      <c r="B167" s="417"/>
      <c r="C167" s="417"/>
      <c r="D167" s="417"/>
      <c r="E167" s="417"/>
      <c r="F167" s="417"/>
      <c r="G167" s="418"/>
    </row>
    <row r="168" spans="1:9" ht="32.450000000000003" customHeight="1">
      <c r="A168" s="408" t="s">
        <v>160</v>
      </c>
      <c r="B168" s="409"/>
      <c r="C168" s="36" t="s">
        <v>4</v>
      </c>
      <c r="D168" s="36" t="s">
        <v>76</v>
      </c>
      <c r="E168" s="36" t="s">
        <v>77</v>
      </c>
      <c r="F168" s="36" t="s">
        <v>78</v>
      </c>
      <c r="G168" s="37" t="s">
        <v>79</v>
      </c>
      <c r="H168" s="210">
        <v>3</v>
      </c>
      <c r="I168" s="36" t="s">
        <v>78</v>
      </c>
    </row>
    <row r="169" spans="1:9" ht="39" customHeight="1">
      <c r="A169" s="23" t="s">
        <v>235</v>
      </c>
      <c r="B169" s="80" t="s">
        <v>236</v>
      </c>
      <c r="C169" s="24" t="s">
        <v>18</v>
      </c>
      <c r="D169" s="24" t="s">
        <v>89</v>
      </c>
      <c r="E169" s="25">
        <v>1</v>
      </c>
      <c r="F169" s="26">
        <f t="shared" ref="F169:F172" si="31">TRUNC(I169*(1-$I$10),2)</f>
        <v>1.05</v>
      </c>
      <c r="G169" s="27">
        <f t="shared" ref="G169:G172" si="32">TRUNC(F169*E169,2)</f>
        <v>1.05</v>
      </c>
      <c r="I169" s="26">
        <v>1.17</v>
      </c>
    </row>
    <row r="170" spans="1:9" ht="28.9" customHeight="1">
      <c r="A170" s="23" t="s">
        <v>163</v>
      </c>
      <c r="B170" s="80" t="s">
        <v>164</v>
      </c>
      <c r="C170" s="24" t="s">
        <v>18</v>
      </c>
      <c r="D170" s="24" t="s">
        <v>89</v>
      </c>
      <c r="E170" s="25">
        <v>1</v>
      </c>
      <c r="F170" s="26">
        <f t="shared" si="31"/>
        <v>1.02</v>
      </c>
      <c r="G170" s="27">
        <f t="shared" si="32"/>
        <v>1.02</v>
      </c>
      <c r="I170" s="26">
        <v>1.1399999999999999</v>
      </c>
    </row>
    <row r="171" spans="1:9" ht="40.5" customHeight="1">
      <c r="A171" s="23" t="s">
        <v>237</v>
      </c>
      <c r="B171" s="80" t="s">
        <v>238</v>
      </c>
      <c r="C171" s="24" t="s">
        <v>18</v>
      </c>
      <c r="D171" s="24" t="s">
        <v>89</v>
      </c>
      <c r="E171" s="25">
        <v>1</v>
      </c>
      <c r="F171" s="26">
        <f t="shared" si="31"/>
        <v>0.09</v>
      </c>
      <c r="G171" s="27">
        <f t="shared" si="32"/>
        <v>0.09</v>
      </c>
      <c r="I171" s="26">
        <v>0.11</v>
      </c>
    </row>
    <row r="172" spans="1:9" ht="27.6" customHeight="1">
      <c r="A172" s="23" t="s">
        <v>167</v>
      </c>
      <c r="B172" s="80" t="s">
        <v>168</v>
      </c>
      <c r="C172" s="24" t="s">
        <v>18</v>
      </c>
      <c r="D172" s="24" t="s">
        <v>89</v>
      </c>
      <c r="E172" s="25">
        <v>1</v>
      </c>
      <c r="F172" s="26">
        <f t="shared" si="31"/>
        <v>0.06</v>
      </c>
      <c r="G172" s="27">
        <f t="shared" si="32"/>
        <v>0.06</v>
      </c>
      <c r="I172" s="26">
        <v>7.0000000000000007E-2</v>
      </c>
    </row>
    <row r="173" spans="1:9" ht="15" customHeight="1">
      <c r="A173" s="28"/>
      <c r="B173" s="29"/>
      <c r="C173" s="29"/>
      <c r="D173" s="29"/>
      <c r="E173" s="383" t="s">
        <v>169</v>
      </c>
      <c r="F173" s="383"/>
      <c r="G173" s="30">
        <f>SUM(G169:G172)</f>
        <v>2.2200000000000002</v>
      </c>
    </row>
    <row r="174" spans="1:9" ht="25.9" customHeight="1">
      <c r="A174" s="408" t="s">
        <v>170</v>
      </c>
      <c r="B174" s="409"/>
      <c r="C174" s="36" t="s">
        <v>4</v>
      </c>
      <c r="D174" s="36" t="s">
        <v>76</v>
      </c>
      <c r="E174" s="36" t="s">
        <v>77</v>
      </c>
      <c r="F174" s="36" t="s">
        <v>78</v>
      </c>
      <c r="G174" s="22" t="s">
        <v>79</v>
      </c>
      <c r="I174" s="36" t="s">
        <v>78</v>
      </c>
    </row>
    <row r="175" spans="1:9" ht="23.45" customHeight="1">
      <c r="A175" s="23" t="s">
        <v>208</v>
      </c>
      <c r="B175" s="80" t="s">
        <v>209</v>
      </c>
      <c r="C175" s="24" t="s">
        <v>18</v>
      </c>
      <c r="D175" s="24" t="s">
        <v>89</v>
      </c>
      <c r="E175" s="25">
        <v>1</v>
      </c>
      <c r="F175" s="26">
        <f>TRUNC(I175*(1-$I$10),2)</f>
        <v>16.13</v>
      </c>
      <c r="G175" s="27">
        <f t="shared" ref="G175" si="33">TRUNC(F175*E175,2)</f>
        <v>16.13</v>
      </c>
      <c r="I175" s="26">
        <v>17.97</v>
      </c>
    </row>
    <row r="176" spans="1:9" ht="15" customHeight="1">
      <c r="A176" s="28"/>
      <c r="B176" s="29"/>
      <c r="C176" s="29"/>
      <c r="D176" s="29"/>
      <c r="E176" s="383" t="s">
        <v>173</v>
      </c>
      <c r="F176" s="383"/>
      <c r="G176" s="30">
        <f>SUM(G175)</f>
        <v>16.13</v>
      </c>
    </row>
    <row r="177" spans="1:9" ht="26.45" customHeight="1">
      <c r="A177" s="408" t="s">
        <v>75</v>
      </c>
      <c r="B177" s="409"/>
      <c r="C177" s="36" t="s">
        <v>4</v>
      </c>
      <c r="D177" s="36" t="s">
        <v>76</v>
      </c>
      <c r="E177" s="36" t="s">
        <v>77</v>
      </c>
      <c r="F177" s="36" t="s">
        <v>78</v>
      </c>
      <c r="G177" s="37" t="s">
        <v>79</v>
      </c>
      <c r="I177" s="36" t="s">
        <v>78</v>
      </c>
    </row>
    <row r="178" spans="1:9" ht="32.450000000000003" customHeight="1">
      <c r="A178" s="23" t="s">
        <v>239</v>
      </c>
      <c r="B178" s="80" t="s">
        <v>240</v>
      </c>
      <c r="C178" s="24" t="s">
        <v>18</v>
      </c>
      <c r="D178" s="24" t="s">
        <v>89</v>
      </c>
      <c r="E178" s="25">
        <v>1</v>
      </c>
      <c r="F178" s="26">
        <f>G117</f>
        <v>0.35</v>
      </c>
      <c r="G178" s="27">
        <f t="shared" ref="G178" si="34">TRUNC(F178*E178,2)</f>
        <v>0.35</v>
      </c>
      <c r="H178" s="212"/>
      <c r="I178" s="26">
        <v>0.39</v>
      </c>
    </row>
    <row r="179" spans="1:9" ht="15" customHeight="1">
      <c r="A179" s="28"/>
      <c r="B179" s="29"/>
      <c r="C179" s="29"/>
      <c r="D179" s="29"/>
      <c r="E179" s="383" t="s">
        <v>81</v>
      </c>
      <c r="F179" s="383"/>
      <c r="G179" s="30">
        <f>SUM(G178)</f>
        <v>0.35</v>
      </c>
    </row>
    <row r="180" spans="1:9" ht="15" customHeight="1">
      <c r="A180" s="28"/>
      <c r="B180" s="29"/>
      <c r="C180" s="29"/>
      <c r="D180" s="29"/>
      <c r="E180" s="419" t="s">
        <v>82</v>
      </c>
      <c r="F180" s="419"/>
      <c r="G180" s="31">
        <f>G179+G176+G173</f>
        <v>18.7</v>
      </c>
    </row>
    <row r="181" spans="1:9" ht="10.15" customHeight="1">
      <c r="A181" s="28"/>
      <c r="B181" s="29"/>
      <c r="C181" s="420"/>
      <c r="D181" s="420"/>
      <c r="E181" s="29"/>
      <c r="F181" s="29"/>
      <c r="G181" s="32"/>
      <c r="I181" s="29"/>
    </row>
    <row r="182" spans="1:9" ht="19.899999999999999" customHeight="1">
      <c r="A182" s="416" t="s">
        <v>241</v>
      </c>
      <c r="B182" s="417"/>
      <c r="C182" s="417"/>
      <c r="D182" s="417"/>
      <c r="E182" s="417"/>
      <c r="F182" s="417"/>
      <c r="G182" s="418"/>
    </row>
    <row r="183" spans="1:9" ht="25.9" customHeight="1">
      <c r="A183" s="408" t="s">
        <v>160</v>
      </c>
      <c r="B183" s="409"/>
      <c r="C183" s="36" t="s">
        <v>4</v>
      </c>
      <c r="D183" s="36" t="s">
        <v>76</v>
      </c>
      <c r="E183" s="36" t="s">
        <v>77</v>
      </c>
      <c r="F183" s="36" t="s">
        <v>78</v>
      </c>
      <c r="G183" s="37" t="s">
        <v>79</v>
      </c>
      <c r="H183" s="210">
        <v>4</v>
      </c>
      <c r="I183" s="36" t="s">
        <v>78</v>
      </c>
    </row>
    <row r="184" spans="1:9" ht="36" customHeight="1">
      <c r="A184" s="23" t="s">
        <v>242</v>
      </c>
      <c r="B184" s="80" t="s">
        <v>243</v>
      </c>
      <c r="C184" s="24" t="s">
        <v>18</v>
      </c>
      <c r="D184" s="24" t="s">
        <v>89</v>
      </c>
      <c r="E184" s="25">
        <v>1</v>
      </c>
      <c r="F184" s="26">
        <f t="shared" ref="F184:F187" si="35">TRUNC(I184*(1-$I$10),2)</f>
        <v>0.63</v>
      </c>
      <c r="G184" s="27">
        <f t="shared" ref="G184:G187" si="36">TRUNC(F184*E184,2)</f>
        <v>0.63</v>
      </c>
      <c r="I184" s="26">
        <v>0.71</v>
      </c>
    </row>
    <row r="185" spans="1:9" ht="21" customHeight="1">
      <c r="A185" s="23" t="s">
        <v>163</v>
      </c>
      <c r="B185" s="80" t="s">
        <v>164</v>
      </c>
      <c r="C185" s="24" t="s">
        <v>18</v>
      </c>
      <c r="D185" s="24" t="s">
        <v>89</v>
      </c>
      <c r="E185" s="25">
        <v>1</v>
      </c>
      <c r="F185" s="26">
        <f t="shared" si="35"/>
        <v>1.02</v>
      </c>
      <c r="G185" s="27">
        <f t="shared" si="36"/>
        <v>1.02</v>
      </c>
      <c r="I185" s="26">
        <v>1.1399999999999999</v>
      </c>
    </row>
    <row r="186" spans="1:9" ht="30.6" customHeight="1">
      <c r="A186" s="23" t="s">
        <v>244</v>
      </c>
      <c r="B186" s="80" t="s">
        <v>245</v>
      </c>
      <c r="C186" s="24" t="s">
        <v>18</v>
      </c>
      <c r="D186" s="24" t="s">
        <v>89</v>
      </c>
      <c r="E186" s="25">
        <v>1</v>
      </c>
      <c r="F186" s="26">
        <f t="shared" si="35"/>
        <v>0</v>
      </c>
      <c r="G186" s="27">
        <f t="shared" si="36"/>
        <v>0</v>
      </c>
      <c r="I186" s="26">
        <v>0.01</v>
      </c>
    </row>
    <row r="187" spans="1:9" ht="21" customHeight="1">
      <c r="A187" s="23" t="s">
        <v>167</v>
      </c>
      <c r="B187" s="80" t="s">
        <v>168</v>
      </c>
      <c r="C187" s="24" t="s">
        <v>18</v>
      </c>
      <c r="D187" s="24" t="s">
        <v>89</v>
      </c>
      <c r="E187" s="25">
        <v>1</v>
      </c>
      <c r="F187" s="26">
        <f t="shared" si="35"/>
        <v>0.06</v>
      </c>
      <c r="G187" s="27">
        <f t="shared" si="36"/>
        <v>0.06</v>
      </c>
      <c r="I187" s="26">
        <v>7.0000000000000007E-2</v>
      </c>
    </row>
    <row r="188" spans="1:9" ht="15" customHeight="1">
      <c r="A188" s="28"/>
      <c r="B188" s="29"/>
      <c r="C188" s="29"/>
      <c r="D188" s="29"/>
      <c r="E188" s="383" t="s">
        <v>169</v>
      </c>
      <c r="F188" s="383"/>
      <c r="G188" s="30">
        <f>SUM(G184:G187)</f>
        <v>1.71</v>
      </c>
    </row>
    <row r="189" spans="1:9" ht="25.9" customHeight="1">
      <c r="A189" s="408" t="s">
        <v>170</v>
      </c>
      <c r="B189" s="409"/>
      <c r="C189" s="36" t="s">
        <v>4</v>
      </c>
      <c r="D189" s="36" t="s">
        <v>76</v>
      </c>
      <c r="E189" s="36" t="s">
        <v>77</v>
      </c>
      <c r="F189" s="36" t="s">
        <v>78</v>
      </c>
      <c r="G189" s="37" t="s">
        <v>79</v>
      </c>
      <c r="I189" s="36" t="s">
        <v>78</v>
      </c>
    </row>
    <row r="190" spans="1:9" ht="24" customHeight="1">
      <c r="A190" s="23" t="s">
        <v>211</v>
      </c>
      <c r="B190" s="80" t="s">
        <v>212</v>
      </c>
      <c r="C190" s="24" t="s">
        <v>18</v>
      </c>
      <c r="D190" s="24" t="s">
        <v>89</v>
      </c>
      <c r="E190" s="25">
        <v>1</v>
      </c>
      <c r="F190" s="26">
        <f>TRUNC(I190*(1-$I$10),2)</f>
        <v>86.26</v>
      </c>
      <c r="G190" s="27">
        <f t="shared" ref="G190" si="37">TRUNC(F190*E190,2)</f>
        <v>86.26</v>
      </c>
      <c r="I190" s="26">
        <v>96.1</v>
      </c>
    </row>
    <row r="191" spans="1:9" ht="15" customHeight="1">
      <c r="A191" s="28"/>
      <c r="B191" s="29"/>
      <c r="C191" s="29"/>
      <c r="D191" s="29"/>
      <c r="E191" s="383" t="s">
        <v>173</v>
      </c>
      <c r="F191" s="383"/>
      <c r="G191" s="30">
        <f>SUM(G190)</f>
        <v>86.26</v>
      </c>
    </row>
    <row r="192" spans="1:9" ht="31.15" customHeight="1">
      <c r="A192" s="408" t="s">
        <v>75</v>
      </c>
      <c r="B192" s="409"/>
      <c r="C192" s="36" t="s">
        <v>4</v>
      </c>
      <c r="D192" s="36" t="s">
        <v>76</v>
      </c>
      <c r="E192" s="36" t="s">
        <v>77</v>
      </c>
      <c r="F192" s="36" t="s">
        <v>78</v>
      </c>
      <c r="G192" s="37" t="s">
        <v>79</v>
      </c>
      <c r="I192" s="36" t="s">
        <v>78</v>
      </c>
    </row>
    <row r="193" spans="1:9" ht="34.9" customHeight="1">
      <c r="A193" s="23" t="s">
        <v>246</v>
      </c>
      <c r="B193" s="80" t="s">
        <v>247</v>
      </c>
      <c r="C193" s="24" t="s">
        <v>18</v>
      </c>
      <c r="D193" s="24" t="s">
        <v>89</v>
      </c>
      <c r="E193" s="25">
        <v>1</v>
      </c>
      <c r="F193" s="26">
        <f>G123</f>
        <v>1.33</v>
      </c>
      <c r="G193" s="27">
        <f t="shared" ref="G193" si="38">TRUNC(F193*E193,2)</f>
        <v>1.33</v>
      </c>
      <c r="H193" s="212"/>
      <c r="I193" s="26">
        <v>1.48</v>
      </c>
    </row>
    <row r="194" spans="1:9" ht="15" customHeight="1">
      <c r="A194" s="28"/>
      <c r="B194" s="29"/>
      <c r="C194" s="29"/>
      <c r="D194" s="29"/>
      <c r="E194" s="383" t="s">
        <v>81</v>
      </c>
      <c r="F194" s="383"/>
      <c r="G194" s="30">
        <f>SUM(G193)</f>
        <v>1.33</v>
      </c>
    </row>
    <row r="195" spans="1:9" ht="15" customHeight="1">
      <c r="A195" s="28"/>
      <c r="B195" s="29"/>
      <c r="C195" s="29"/>
      <c r="D195" s="29"/>
      <c r="E195" s="419" t="s">
        <v>82</v>
      </c>
      <c r="F195" s="419"/>
      <c r="G195" s="31">
        <f>G194+G191+G188</f>
        <v>89.3</v>
      </c>
    </row>
    <row r="196" spans="1:9" ht="10.15" customHeight="1">
      <c r="A196" s="28"/>
      <c r="B196" s="29"/>
      <c r="C196" s="420"/>
      <c r="D196" s="420"/>
      <c r="E196" s="29"/>
      <c r="F196" s="29"/>
      <c r="G196" s="32"/>
      <c r="I196" s="29"/>
    </row>
    <row r="197" spans="1:9" ht="19.899999999999999" customHeight="1">
      <c r="A197" s="416" t="s">
        <v>248</v>
      </c>
      <c r="B197" s="417"/>
      <c r="C197" s="417"/>
      <c r="D197" s="417"/>
      <c r="E197" s="417"/>
      <c r="F197" s="417"/>
      <c r="G197" s="418"/>
    </row>
    <row r="198" spans="1:9" ht="31.15" customHeight="1">
      <c r="A198" s="408" t="s">
        <v>160</v>
      </c>
      <c r="B198" s="409"/>
      <c r="C198" s="36" t="s">
        <v>4</v>
      </c>
      <c r="D198" s="36" t="s">
        <v>76</v>
      </c>
      <c r="E198" s="36" t="s">
        <v>77</v>
      </c>
      <c r="F198" s="36" t="s">
        <v>78</v>
      </c>
      <c r="G198" s="37" t="s">
        <v>79</v>
      </c>
      <c r="H198" s="210">
        <v>5</v>
      </c>
      <c r="I198" s="36" t="s">
        <v>78</v>
      </c>
    </row>
    <row r="199" spans="1:9" ht="34.15" customHeight="1">
      <c r="A199" s="23" t="s">
        <v>242</v>
      </c>
      <c r="B199" s="80" t="s">
        <v>243</v>
      </c>
      <c r="C199" s="24" t="s">
        <v>18</v>
      </c>
      <c r="D199" s="24" t="s">
        <v>89</v>
      </c>
      <c r="E199" s="25">
        <v>1</v>
      </c>
      <c r="F199" s="26">
        <f t="shared" ref="F199:F202" si="39">TRUNC(I199*(1-$I$10),2)</f>
        <v>0.63</v>
      </c>
      <c r="G199" s="27">
        <f t="shared" ref="G199:G202" si="40">TRUNC(F199*E199,2)</f>
        <v>0.63</v>
      </c>
      <c r="I199" s="26">
        <v>0.71</v>
      </c>
    </row>
    <row r="200" spans="1:9" ht="21" customHeight="1">
      <c r="A200" s="23" t="s">
        <v>163</v>
      </c>
      <c r="B200" s="80" t="s">
        <v>164</v>
      </c>
      <c r="C200" s="24" t="s">
        <v>18</v>
      </c>
      <c r="D200" s="24" t="s">
        <v>89</v>
      </c>
      <c r="E200" s="25">
        <v>1</v>
      </c>
      <c r="F200" s="26">
        <f t="shared" si="39"/>
        <v>1.02</v>
      </c>
      <c r="G200" s="27">
        <f t="shared" si="40"/>
        <v>1.02</v>
      </c>
      <c r="I200" s="26">
        <v>1.1399999999999999</v>
      </c>
    </row>
    <row r="201" spans="1:9" ht="31.9" customHeight="1">
      <c r="A201" s="23" t="s">
        <v>244</v>
      </c>
      <c r="B201" s="80" t="s">
        <v>245</v>
      </c>
      <c r="C201" s="24" t="s">
        <v>18</v>
      </c>
      <c r="D201" s="24" t="s">
        <v>89</v>
      </c>
      <c r="E201" s="25">
        <v>1</v>
      </c>
      <c r="F201" s="26">
        <f t="shared" si="39"/>
        <v>0</v>
      </c>
      <c r="G201" s="27">
        <f t="shared" si="40"/>
        <v>0</v>
      </c>
      <c r="I201" s="26">
        <v>0.01</v>
      </c>
    </row>
    <row r="202" spans="1:9" ht="21" customHeight="1">
      <c r="A202" s="23" t="s">
        <v>167</v>
      </c>
      <c r="B202" s="80" t="s">
        <v>168</v>
      </c>
      <c r="C202" s="24" t="s">
        <v>18</v>
      </c>
      <c r="D202" s="24" t="s">
        <v>89</v>
      </c>
      <c r="E202" s="25">
        <v>1</v>
      </c>
      <c r="F202" s="26">
        <f t="shared" si="39"/>
        <v>0.06</v>
      </c>
      <c r="G202" s="27">
        <f t="shared" si="40"/>
        <v>0.06</v>
      </c>
      <c r="I202" s="26">
        <v>7.0000000000000007E-2</v>
      </c>
    </row>
    <row r="203" spans="1:9" ht="15" customHeight="1">
      <c r="A203" s="28"/>
      <c r="B203" s="29"/>
      <c r="C203" s="29"/>
      <c r="D203" s="29"/>
      <c r="E203" s="383" t="s">
        <v>169</v>
      </c>
      <c r="F203" s="383"/>
      <c r="G203" s="30">
        <f>SUM(G199:G202)</f>
        <v>1.71</v>
      </c>
    </row>
    <row r="204" spans="1:9" ht="28.9" customHeight="1">
      <c r="A204" s="408" t="s">
        <v>170</v>
      </c>
      <c r="B204" s="409"/>
      <c r="C204" s="36" t="s">
        <v>4</v>
      </c>
      <c r="D204" s="36" t="s">
        <v>76</v>
      </c>
      <c r="E204" s="36" t="s">
        <v>77</v>
      </c>
      <c r="F204" s="36" t="s">
        <v>78</v>
      </c>
      <c r="G204" s="37" t="s">
        <v>79</v>
      </c>
      <c r="I204" s="36" t="s">
        <v>78</v>
      </c>
    </row>
    <row r="205" spans="1:9" ht="23.45" customHeight="1">
      <c r="A205" s="23" t="s">
        <v>214</v>
      </c>
      <c r="B205" s="80" t="s">
        <v>215</v>
      </c>
      <c r="C205" s="24" t="s">
        <v>18</v>
      </c>
      <c r="D205" s="24" t="s">
        <v>89</v>
      </c>
      <c r="E205" s="25">
        <v>1</v>
      </c>
      <c r="F205" s="26">
        <f>TRUNC(I205*(1-$I$10),2)</f>
        <v>98.2</v>
      </c>
      <c r="G205" s="27">
        <f>TRUNC(F205*E205,2)</f>
        <v>98.2</v>
      </c>
      <c r="I205" s="26">
        <v>109.4</v>
      </c>
    </row>
    <row r="206" spans="1:9" ht="15" customHeight="1">
      <c r="A206" s="28"/>
      <c r="B206" s="29"/>
      <c r="C206" s="29"/>
      <c r="D206" s="29"/>
      <c r="E206" s="383" t="s">
        <v>173</v>
      </c>
      <c r="F206" s="383"/>
      <c r="G206" s="30">
        <f>SUM(G205)</f>
        <v>98.2</v>
      </c>
      <c r="H206" s="212"/>
    </row>
    <row r="207" spans="1:9" ht="29.45" customHeight="1">
      <c r="A207" s="408" t="s">
        <v>75</v>
      </c>
      <c r="B207" s="409"/>
      <c r="C207" s="36" t="s">
        <v>4</v>
      </c>
      <c r="D207" s="36" t="s">
        <v>76</v>
      </c>
      <c r="E207" s="36" t="s">
        <v>77</v>
      </c>
      <c r="F207" s="36" t="s">
        <v>78</v>
      </c>
      <c r="G207" s="37" t="s">
        <v>79</v>
      </c>
      <c r="H207" s="212"/>
      <c r="I207" s="36" t="s">
        <v>78</v>
      </c>
    </row>
    <row r="208" spans="1:9" ht="33.6" customHeight="1">
      <c r="A208" s="23" t="s">
        <v>249</v>
      </c>
      <c r="B208" s="80" t="s">
        <v>250</v>
      </c>
      <c r="C208" s="24" t="s">
        <v>18</v>
      </c>
      <c r="D208" s="24" t="s">
        <v>89</v>
      </c>
      <c r="E208" s="25">
        <v>1</v>
      </c>
      <c r="F208" s="26">
        <f>G129</f>
        <v>1.52</v>
      </c>
      <c r="G208" s="27">
        <f t="shared" ref="G208" si="41">TRUNC(F208*E208,2)</f>
        <v>1.52</v>
      </c>
      <c r="H208" s="212"/>
      <c r="I208" s="26">
        <v>1.69</v>
      </c>
    </row>
    <row r="209" spans="1:9" ht="15" customHeight="1">
      <c r="A209" s="28"/>
      <c r="B209" s="29"/>
      <c r="C209" s="29"/>
      <c r="D209" s="29"/>
      <c r="E209" s="383" t="s">
        <v>81</v>
      </c>
      <c r="F209" s="383"/>
      <c r="G209" s="30">
        <f>SUM(G208)</f>
        <v>1.52</v>
      </c>
      <c r="H209" s="212"/>
    </row>
    <row r="210" spans="1:9" ht="15" customHeight="1">
      <c r="A210" s="28"/>
      <c r="B210" s="29"/>
      <c r="C210" s="29"/>
      <c r="D210" s="29"/>
      <c r="E210" s="419" t="s">
        <v>82</v>
      </c>
      <c r="F210" s="419"/>
      <c r="G210" s="31">
        <f>G209+G206+G203</f>
        <v>101.42999999999999</v>
      </c>
      <c r="H210" s="212"/>
    </row>
    <row r="211" spans="1:9" ht="10.15" customHeight="1">
      <c r="A211" s="28"/>
      <c r="B211" s="29"/>
      <c r="C211" s="420"/>
      <c r="D211" s="420"/>
      <c r="E211" s="29"/>
      <c r="F211" s="29"/>
      <c r="G211" s="32"/>
      <c r="I211" s="29"/>
    </row>
    <row r="212" spans="1:9" ht="19.899999999999999" customHeight="1">
      <c r="A212" s="416" t="s">
        <v>251</v>
      </c>
      <c r="B212" s="417"/>
      <c r="C212" s="417"/>
      <c r="D212" s="417"/>
      <c r="E212" s="417"/>
      <c r="F212" s="417"/>
      <c r="G212" s="418"/>
    </row>
    <row r="213" spans="1:9" ht="27" customHeight="1">
      <c r="A213" s="408" t="s">
        <v>160</v>
      </c>
      <c r="B213" s="409"/>
      <c r="C213" s="36" t="s">
        <v>4</v>
      </c>
      <c r="D213" s="36" t="s">
        <v>76</v>
      </c>
      <c r="E213" s="36" t="s">
        <v>77</v>
      </c>
      <c r="F213" s="36" t="s">
        <v>78</v>
      </c>
      <c r="G213" s="37" t="s">
        <v>79</v>
      </c>
      <c r="H213" s="210">
        <v>6</v>
      </c>
      <c r="I213" s="36" t="s">
        <v>78</v>
      </c>
    </row>
    <row r="214" spans="1:9" ht="31.9" customHeight="1">
      <c r="A214" s="23" t="s">
        <v>235</v>
      </c>
      <c r="B214" s="80" t="s">
        <v>236</v>
      </c>
      <c r="C214" s="24" t="s">
        <v>18</v>
      </c>
      <c r="D214" s="24" t="s">
        <v>89</v>
      </c>
      <c r="E214" s="25">
        <v>1</v>
      </c>
      <c r="F214" s="26">
        <f t="shared" ref="F214:F217" si="42">TRUNC(I214*(1-$I$10),2)</f>
        <v>1.04</v>
      </c>
      <c r="G214" s="27">
        <f t="shared" ref="G214:G217" si="43">TRUNC(F214*E214,2)</f>
        <v>1.04</v>
      </c>
      <c r="I214" s="26">
        <v>1.1599999999999999</v>
      </c>
    </row>
    <row r="215" spans="1:9" ht="21" customHeight="1">
      <c r="A215" s="23" t="s">
        <v>163</v>
      </c>
      <c r="B215" s="80" t="s">
        <v>164</v>
      </c>
      <c r="C215" s="24" t="s">
        <v>18</v>
      </c>
      <c r="D215" s="24" t="s">
        <v>89</v>
      </c>
      <c r="E215" s="25">
        <v>1</v>
      </c>
      <c r="F215" s="26">
        <f t="shared" si="42"/>
        <v>1.02</v>
      </c>
      <c r="G215" s="27">
        <f t="shared" si="43"/>
        <v>1.02</v>
      </c>
      <c r="I215" s="26">
        <v>1.1399999999999999</v>
      </c>
    </row>
    <row r="216" spans="1:9" ht="31.9" customHeight="1">
      <c r="A216" s="23" t="s">
        <v>237</v>
      </c>
      <c r="B216" s="80" t="s">
        <v>238</v>
      </c>
      <c r="C216" s="24" t="s">
        <v>18</v>
      </c>
      <c r="D216" s="24" t="s">
        <v>89</v>
      </c>
      <c r="E216" s="25">
        <v>1</v>
      </c>
      <c r="F216" s="26">
        <f t="shared" si="42"/>
        <v>0.09</v>
      </c>
      <c r="G216" s="27">
        <f t="shared" si="43"/>
        <v>0.09</v>
      </c>
      <c r="I216" s="26">
        <v>0.11</v>
      </c>
    </row>
    <row r="217" spans="1:9" ht="21" customHeight="1">
      <c r="A217" s="23" t="s">
        <v>167</v>
      </c>
      <c r="B217" s="80" t="s">
        <v>168</v>
      </c>
      <c r="C217" s="24" t="s">
        <v>18</v>
      </c>
      <c r="D217" s="24" t="s">
        <v>89</v>
      </c>
      <c r="E217" s="25">
        <v>1</v>
      </c>
      <c r="F217" s="26">
        <f t="shared" si="42"/>
        <v>0.06</v>
      </c>
      <c r="G217" s="27">
        <f t="shared" si="43"/>
        <v>0.06</v>
      </c>
      <c r="I217" s="26">
        <v>7.0000000000000007E-2</v>
      </c>
    </row>
    <row r="218" spans="1:9" ht="15" customHeight="1">
      <c r="A218" s="28"/>
      <c r="B218" s="29"/>
      <c r="C218" s="29"/>
      <c r="D218" s="29"/>
      <c r="E218" s="383" t="s">
        <v>169</v>
      </c>
      <c r="F218" s="383"/>
      <c r="G218" s="30">
        <f>SUM(G214:G217)</f>
        <v>2.21</v>
      </c>
    </row>
    <row r="219" spans="1:9" ht="28.9" customHeight="1">
      <c r="A219" s="408" t="s">
        <v>170</v>
      </c>
      <c r="B219" s="409"/>
      <c r="C219" s="36" t="s">
        <v>4</v>
      </c>
      <c r="D219" s="36" t="s">
        <v>76</v>
      </c>
      <c r="E219" s="36" t="s">
        <v>77</v>
      </c>
      <c r="F219" s="36" t="s">
        <v>78</v>
      </c>
      <c r="G219" s="37" t="s">
        <v>79</v>
      </c>
      <c r="I219" s="36" t="s">
        <v>78</v>
      </c>
    </row>
    <row r="220" spans="1:9" ht="24.6" customHeight="1">
      <c r="A220" s="23" t="s">
        <v>217</v>
      </c>
      <c r="B220" s="80" t="s">
        <v>218</v>
      </c>
      <c r="C220" s="24" t="s">
        <v>18</v>
      </c>
      <c r="D220" s="24" t="s">
        <v>89</v>
      </c>
      <c r="E220" s="25">
        <v>1</v>
      </c>
      <c r="F220" s="26">
        <f>TRUNC(I220*(1-$I$10),2)</f>
        <v>25.37</v>
      </c>
      <c r="G220" s="27">
        <f t="shared" ref="G220" si="44">TRUNC(F220*E220,2)</f>
        <v>25.37</v>
      </c>
      <c r="I220" s="26">
        <v>28.27</v>
      </c>
    </row>
    <row r="221" spans="1:9" ht="15" customHeight="1">
      <c r="A221" s="28"/>
      <c r="B221" s="29"/>
      <c r="C221" s="29"/>
      <c r="D221" s="29"/>
      <c r="E221" s="383" t="s">
        <v>173</v>
      </c>
      <c r="F221" s="383"/>
      <c r="G221" s="30">
        <f>SUM(G220)</f>
        <v>25.37</v>
      </c>
      <c r="H221" s="212"/>
    </row>
    <row r="222" spans="1:9" ht="32.450000000000003" customHeight="1">
      <c r="A222" s="408" t="s">
        <v>75</v>
      </c>
      <c r="B222" s="409"/>
      <c r="C222" s="36" t="s">
        <v>4</v>
      </c>
      <c r="D222" s="36" t="s">
        <v>76</v>
      </c>
      <c r="E222" s="36" t="s">
        <v>77</v>
      </c>
      <c r="F222" s="36" t="s">
        <v>78</v>
      </c>
      <c r="G222" s="37" t="s">
        <v>79</v>
      </c>
      <c r="H222" s="212"/>
      <c r="I222" s="36" t="s">
        <v>78</v>
      </c>
    </row>
    <row r="223" spans="1:9" ht="36.6" customHeight="1">
      <c r="A223" s="23" t="s">
        <v>252</v>
      </c>
      <c r="B223" s="80" t="s">
        <v>253</v>
      </c>
      <c r="C223" s="24" t="s">
        <v>18</v>
      </c>
      <c r="D223" s="24" t="s">
        <v>89</v>
      </c>
      <c r="E223" s="25">
        <v>1</v>
      </c>
      <c r="F223" s="26">
        <f>G135</f>
        <v>0.56000000000000005</v>
      </c>
      <c r="G223" s="27">
        <f t="shared" ref="G223" si="45">TRUNC(F223*E223,2)</f>
        <v>0.56000000000000005</v>
      </c>
      <c r="H223" s="212"/>
      <c r="I223" s="26">
        <v>0.62</v>
      </c>
    </row>
    <row r="224" spans="1:9" ht="15" customHeight="1">
      <c r="A224" s="28"/>
      <c r="B224" s="29"/>
      <c r="C224" s="29"/>
      <c r="D224" s="29"/>
      <c r="E224" s="383" t="s">
        <v>81</v>
      </c>
      <c r="F224" s="383"/>
      <c r="G224" s="30">
        <f>SUM(G223)</f>
        <v>0.56000000000000005</v>
      </c>
      <c r="H224" s="212"/>
    </row>
    <row r="225" spans="1:9" ht="15" customHeight="1">
      <c r="A225" s="28"/>
      <c r="B225" s="29"/>
      <c r="C225" s="29"/>
      <c r="D225" s="29"/>
      <c r="E225" s="419" t="s">
        <v>82</v>
      </c>
      <c r="F225" s="419"/>
      <c r="G225" s="31">
        <f>G224+G221+G218</f>
        <v>28.14</v>
      </c>
      <c r="H225" s="212"/>
    </row>
    <row r="226" spans="1:9" ht="10.15" customHeight="1">
      <c r="A226" s="28"/>
      <c r="B226" s="29"/>
      <c r="C226" s="420"/>
      <c r="D226" s="420"/>
      <c r="E226" s="29"/>
      <c r="F226" s="29"/>
      <c r="G226" s="32"/>
      <c r="H226" s="212"/>
      <c r="I226" s="29"/>
    </row>
    <row r="227" spans="1:9" ht="37.15" customHeight="1">
      <c r="A227" s="416" t="s">
        <v>254</v>
      </c>
      <c r="B227" s="417"/>
      <c r="C227" s="417"/>
      <c r="D227" s="417"/>
      <c r="E227" s="417"/>
      <c r="F227" s="417"/>
      <c r="G227" s="418"/>
      <c r="H227" s="212"/>
    </row>
    <row r="228" spans="1:9" ht="31.9" customHeight="1">
      <c r="A228" s="408" t="s">
        <v>86</v>
      </c>
      <c r="B228" s="409"/>
      <c r="C228" s="36" t="s">
        <v>4</v>
      </c>
      <c r="D228" s="36" t="s">
        <v>76</v>
      </c>
      <c r="E228" s="36" t="s">
        <v>77</v>
      </c>
      <c r="F228" s="36" t="s">
        <v>78</v>
      </c>
      <c r="G228" s="37" t="s">
        <v>79</v>
      </c>
      <c r="H228" s="212"/>
      <c r="I228" s="36" t="s">
        <v>78</v>
      </c>
    </row>
    <row r="229" spans="1:9" ht="31.15" customHeight="1">
      <c r="A229" s="23" t="s">
        <v>255</v>
      </c>
      <c r="B229" s="80" t="s">
        <v>256</v>
      </c>
      <c r="C229" s="24" t="s">
        <v>18</v>
      </c>
      <c r="D229" s="24" t="s">
        <v>89</v>
      </c>
      <c r="E229" s="25">
        <v>1</v>
      </c>
      <c r="F229" s="26">
        <f>G305</f>
        <v>24.94</v>
      </c>
      <c r="G229" s="27">
        <f t="shared" ref="G229" si="46">TRUNC(F229*E229,2)</f>
        <v>24.94</v>
      </c>
      <c r="H229" s="212"/>
      <c r="I229" s="26">
        <v>27.78</v>
      </c>
    </row>
    <row r="230" spans="1:9" ht="18" customHeight="1">
      <c r="A230" s="28"/>
      <c r="B230" s="29"/>
      <c r="C230" s="29"/>
      <c r="D230" s="29"/>
      <c r="E230" s="383" t="s">
        <v>104</v>
      </c>
      <c r="F230" s="383"/>
      <c r="G230" s="30">
        <f>SUM(G229)</f>
        <v>24.94</v>
      </c>
      <c r="H230" s="212"/>
    </row>
    <row r="231" spans="1:9" ht="28.9" customHeight="1">
      <c r="A231" s="408" t="s">
        <v>75</v>
      </c>
      <c r="B231" s="409"/>
      <c r="C231" s="36" t="s">
        <v>4</v>
      </c>
      <c r="D231" s="36" t="s">
        <v>76</v>
      </c>
      <c r="E231" s="36" t="s">
        <v>77</v>
      </c>
      <c r="F231" s="36" t="s">
        <v>78</v>
      </c>
      <c r="G231" s="37" t="s">
        <v>79</v>
      </c>
      <c r="H231" s="212"/>
      <c r="I231" s="36" t="s">
        <v>78</v>
      </c>
    </row>
    <row r="232" spans="1:9" ht="57" customHeight="1">
      <c r="A232" s="23" t="s">
        <v>257</v>
      </c>
      <c r="B232" s="80" t="s">
        <v>258</v>
      </c>
      <c r="C232" s="24" t="s">
        <v>18</v>
      </c>
      <c r="D232" s="24" t="s">
        <v>89</v>
      </c>
      <c r="E232" s="25">
        <v>1</v>
      </c>
      <c r="F232" s="26">
        <f>G253</f>
        <v>49.98</v>
      </c>
      <c r="G232" s="27">
        <f t="shared" ref="G232:G233" si="47">TRUNC(F232*E232,2)</f>
        <v>49.98</v>
      </c>
      <c r="H232" s="212"/>
      <c r="I232" s="26">
        <v>55.67</v>
      </c>
    </row>
    <row r="233" spans="1:9" ht="34.9" customHeight="1">
      <c r="A233" s="23" t="s">
        <v>259</v>
      </c>
      <c r="B233" s="80" t="s">
        <v>260</v>
      </c>
      <c r="C233" s="24" t="s">
        <v>18</v>
      </c>
      <c r="D233" s="24" t="s">
        <v>89</v>
      </c>
      <c r="E233" s="25">
        <v>1</v>
      </c>
      <c r="F233" s="26">
        <f>G259</f>
        <v>8.99</v>
      </c>
      <c r="G233" s="27">
        <f t="shared" si="47"/>
        <v>8.99</v>
      </c>
      <c r="H233" s="212"/>
      <c r="I233" s="26">
        <v>10.02</v>
      </c>
    </row>
    <row r="234" spans="1:9" ht="15" customHeight="1">
      <c r="A234" s="28"/>
      <c r="B234" s="29"/>
      <c r="C234" s="29"/>
      <c r="D234" s="29"/>
      <c r="E234" s="383" t="s">
        <v>81</v>
      </c>
      <c r="F234" s="383"/>
      <c r="G234" s="30">
        <f>SUM(G232:G233)</f>
        <v>58.97</v>
      </c>
      <c r="H234" s="212"/>
    </row>
    <row r="235" spans="1:9" ht="15" customHeight="1">
      <c r="A235" s="28"/>
      <c r="B235" s="29"/>
      <c r="C235" s="29"/>
      <c r="D235" s="29"/>
      <c r="E235" s="419" t="s">
        <v>82</v>
      </c>
      <c r="F235" s="419"/>
      <c r="G235" s="31">
        <f>G234+G230</f>
        <v>83.91</v>
      </c>
      <c r="H235" s="212"/>
    </row>
    <row r="236" spans="1:9" ht="10.15" customHeight="1">
      <c r="A236" s="28"/>
      <c r="B236" s="29"/>
      <c r="C236" s="420"/>
      <c r="D236" s="420"/>
      <c r="E236" s="29"/>
      <c r="F236" s="29"/>
      <c r="G236" s="32"/>
      <c r="H236" s="212"/>
      <c r="I236" s="29"/>
    </row>
    <row r="237" spans="1:9" ht="30.6" customHeight="1">
      <c r="A237" s="416" t="s">
        <v>261</v>
      </c>
      <c r="B237" s="417"/>
      <c r="C237" s="417"/>
      <c r="D237" s="417"/>
      <c r="E237" s="417"/>
      <c r="F237" s="417"/>
      <c r="G237" s="418"/>
      <c r="H237" s="212"/>
    </row>
    <row r="238" spans="1:9" ht="33" customHeight="1">
      <c r="A238" s="408" t="s">
        <v>86</v>
      </c>
      <c r="B238" s="409"/>
      <c r="C238" s="36" t="s">
        <v>4</v>
      </c>
      <c r="D238" s="36" t="s">
        <v>76</v>
      </c>
      <c r="E238" s="36" t="s">
        <v>77</v>
      </c>
      <c r="F238" s="36" t="s">
        <v>78</v>
      </c>
      <c r="G238" s="37" t="s">
        <v>79</v>
      </c>
      <c r="H238" s="212"/>
      <c r="I238" s="36" t="s">
        <v>78</v>
      </c>
    </row>
    <row r="239" spans="1:9" ht="34.9" customHeight="1">
      <c r="A239" s="23">
        <v>88300</v>
      </c>
      <c r="B239" s="80" t="s">
        <v>256</v>
      </c>
      <c r="C239" s="24" t="s">
        <v>18</v>
      </c>
      <c r="D239" s="24" t="s">
        <v>89</v>
      </c>
      <c r="E239" s="25">
        <v>1</v>
      </c>
      <c r="F239" s="26">
        <f>G305</f>
        <v>24.94</v>
      </c>
      <c r="G239" s="27">
        <f t="shared" ref="G239" si="48">TRUNC(F239*E239,2)</f>
        <v>24.94</v>
      </c>
      <c r="H239" s="212"/>
      <c r="I239" s="26">
        <v>27.79</v>
      </c>
    </row>
    <row r="240" spans="1:9" ht="18" customHeight="1">
      <c r="A240" s="28"/>
      <c r="B240" s="29"/>
      <c r="C240" s="29"/>
      <c r="D240" s="29"/>
      <c r="E240" s="383" t="s">
        <v>104</v>
      </c>
      <c r="F240" s="383"/>
      <c r="G240" s="30">
        <f>SUM(G239)</f>
        <v>24.94</v>
      </c>
      <c r="H240" s="212"/>
    </row>
    <row r="241" spans="1:9" ht="29.45" customHeight="1">
      <c r="A241" s="408" t="s">
        <v>75</v>
      </c>
      <c r="B241" s="409"/>
      <c r="C241" s="36" t="s">
        <v>4</v>
      </c>
      <c r="D241" s="36" t="s">
        <v>76</v>
      </c>
      <c r="E241" s="36" t="s">
        <v>77</v>
      </c>
      <c r="F241" s="36" t="s">
        <v>78</v>
      </c>
      <c r="G241" s="37" t="s">
        <v>79</v>
      </c>
      <c r="H241" s="212"/>
      <c r="I241" s="36" t="s">
        <v>78</v>
      </c>
    </row>
    <row r="242" spans="1:9" ht="54" customHeight="1">
      <c r="A242" s="23" t="s">
        <v>257</v>
      </c>
      <c r="B242" s="80" t="s">
        <v>258</v>
      </c>
      <c r="C242" s="24" t="s">
        <v>18</v>
      </c>
      <c r="D242" s="24" t="s">
        <v>89</v>
      </c>
      <c r="E242" s="25">
        <v>1</v>
      </c>
      <c r="F242" s="26">
        <f>G253</f>
        <v>49.98</v>
      </c>
      <c r="G242" s="27">
        <f t="shared" ref="G242:G245" si="49">TRUNC(F242*E242,2)</f>
        <v>49.98</v>
      </c>
      <c r="H242" s="212"/>
      <c r="I242" s="26">
        <v>55.67</v>
      </c>
    </row>
    <row r="243" spans="1:9" ht="39" customHeight="1">
      <c r="A243" s="23" t="s">
        <v>259</v>
      </c>
      <c r="B243" s="80" t="s">
        <v>260</v>
      </c>
      <c r="C243" s="24" t="s">
        <v>18</v>
      </c>
      <c r="D243" s="24" t="s">
        <v>89</v>
      </c>
      <c r="E243" s="25">
        <v>1</v>
      </c>
      <c r="F243" s="26">
        <f>G259</f>
        <v>8.99</v>
      </c>
      <c r="G243" s="27">
        <f t="shared" si="49"/>
        <v>8.99</v>
      </c>
      <c r="H243" s="212"/>
      <c r="I243" s="26">
        <v>10.02</v>
      </c>
    </row>
    <row r="244" spans="1:9" ht="54" customHeight="1">
      <c r="A244" s="23" t="s">
        <v>262</v>
      </c>
      <c r="B244" s="80" t="s">
        <v>263</v>
      </c>
      <c r="C244" s="24" t="s">
        <v>18</v>
      </c>
      <c r="D244" s="24" t="s">
        <v>89</v>
      </c>
      <c r="E244" s="25">
        <v>1</v>
      </c>
      <c r="F244" s="26">
        <f>G265</f>
        <v>80.33</v>
      </c>
      <c r="G244" s="27">
        <f t="shared" si="49"/>
        <v>80.33</v>
      </c>
      <c r="H244" s="212"/>
      <c r="I244" s="26">
        <v>89.49</v>
      </c>
    </row>
    <row r="245" spans="1:9" ht="54" customHeight="1">
      <c r="A245" s="23" t="s">
        <v>264</v>
      </c>
      <c r="B245" s="80" t="s">
        <v>265</v>
      </c>
      <c r="C245" s="24" t="s">
        <v>18</v>
      </c>
      <c r="D245" s="24" t="s">
        <v>89</v>
      </c>
      <c r="E245" s="25">
        <v>1</v>
      </c>
      <c r="F245" s="26">
        <f>G271</f>
        <v>63.65</v>
      </c>
      <c r="G245" s="27">
        <f t="shared" si="49"/>
        <v>63.65</v>
      </c>
      <c r="H245" s="212"/>
      <c r="I245" s="26">
        <v>70.92</v>
      </c>
    </row>
    <row r="246" spans="1:9" ht="15" customHeight="1">
      <c r="A246" s="28"/>
      <c r="B246" s="29"/>
      <c r="C246" s="29"/>
      <c r="D246" s="29"/>
      <c r="E246" s="383" t="s">
        <v>81</v>
      </c>
      <c r="F246" s="383"/>
      <c r="G246" s="30">
        <f>SUM(G242:G245)</f>
        <v>202.95000000000002</v>
      </c>
    </row>
    <row r="247" spans="1:9" ht="15" customHeight="1">
      <c r="A247" s="28"/>
      <c r="B247" s="29"/>
      <c r="C247" s="29"/>
      <c r="D247" s="29"/>
      <c r="E247" s="419" t="s">
        <v>82</v>
      </c>
      <c r="F247" s="419"/>
      <c r="G247" s="31">
        <f>G246+G240</f>
        <v>227.89000000000001</v>
      </c>
    </row>
    <row r="248" spans="1:9" ht="10.15" customHeight="1">
      <c r="A248" s="28"/>
      <c r="B248" s="29"/>
      <c r="C248" s="420"/>
      <c r="D248" s="420"/>
      <c r="E248" s="29"/>
      <c r="F248" s="29"/>
      <c r="G248" s="32"/>
      <c r="I248" s="29"/>
    </row>
    <row r="249" spans="1:9" ht="33" customHeight="1">
      <c r="A249" s="416" t="s">
        <v>266</v>
      </c>
      <c r="B249" s="417"/>
      <c r="C249" s="417"/>
      <c r="D249" s="417"/>
      <c r="E249" s="417"/>
      <c r="F249" s="417"/>
      <c r="G249" s="418"/>
    </row>
    <row r="250" spans="1:9" ht="24.6" customHeight="1">
      <c r="A250" s="408" t="s">
        <v>148</v>
      </c>
      <c r="B250" s="409"/>
      <c r="C250" s="36" t="s">
        <v>4</v>
      </c>
      <c r="D250" s="36" t="s">
        <v>76</v>
      </c>
      <c r="E250" s="36" t="s">
        <v>77</v>
      </c>
      <c r="F250" s="36" t="s">
        <v>78</v>
      </c>
      <c r="G250" s="37" t="s">
        <v>79</v>
      </c>
      <c r="I250" s="36" t="s">
        <v>78</v>
      </c>
    </row>
    <row r="251" spans="1:9" ht="37.9" customHeight="1">
      <c r="A251" s="23" t="s">
        <v>267</v>
      </c>
      <c r="B251" s="80" t="s">
        <v>268</v>
      </c>
      <c r="C251" s="24" t="s">
        <v>18</v>
      </c>
      <c r="D251" s="24" t="s">
        <v>14</v>
      </c>
      <c r="E251" s="25">
        <v>4.0000000000000003E-5</v>
      </c>
      <c r="F251" s="26">
        <f>TRUNC(I251*(1-$I$10),2)</f>
        <v>1249517.6000000001</v>
      </c>
      <c r="G251" s="27">
        <f t="shared" ref="G251" si="50">TRUNC(F251*E251,2)</f>
        <v>49.98</v>
      </c>
      <c r="I251" s="26">
        <v>1391910</v>
      </c>
    </row>
    <row r="252" spans="1:9" ht="15" customHeight="1">
      <c r="A252" s="28"/>
      <c r="B252" s="29"/>
      <c r="C252" s="29"/>
      <c r="D252" s="29"/>
      <c r="E252" s="383" t="s">
        <v>152</v>
      </c>
      <c r="F252" s="383"/>
      <c r="G252" s="30">
        <f>SUM(G251)</f>
        <v>49.98</v>
      </c>
    </row>
    <row r="253" spans="1:9" ht="15" customHeight="1">
      <c r="A253" s="28"/>
      <c r="B253" s="29"/>
      <c r="C253" s="29"/>
      <c r="D253" s="29"/>
      <c r="E253" s="419" t="s">
        <v>82</v>
      </c>
      <c r="F253" s="419"/>
      <c r="G253" s="31">
        <f>G252</f>
        <v>49.98</v>
      </c>
    </row>
    <row r="254" spans="1:9" ht="10.15" customHeight="1">
      <c r="A254" s="28"/>
      <c r="B254" s="29"/>
      <c r="C254" s="420"/>
      <c r="D254" s="420"/>
      <c r="E254" s="29"/>
      <c r="F254" s="29"/>
      <c r="G254" s="32"/>
      <c r="I254" s="29"/>
    </row>
    <row r="255" spans="1:9" ht="32.450000000000003" customHeight="1">
      <c r="A255" s="416" t="s">
        <v>269</v>
      </c>
      <c r="B255" s="417"/>
      <c r="C255" s="417"/>
      <c r="D255" s="417"/>
      <c r="E255" s="417"/>
      <c r="F255" s="417"/>
      <c r="G255" s="418"/>
    </row>
    <row r="256" spans="1:9" ht="28.15" customHeight="1">
      <c r="A256" s="408" t="s">
        <v>148</v>
      </c>
      <c r="B256" s="409"/>
      <c r="C256" s="36" t="s">
        <v>4</v>
      </c>
      <c r="D256" s="36" t="s">
        <v>76</v>
      </c>
      <c r="E256" s="36" t="s">
        <v>77</v>
      </c>
      <c r="F256" s="36" t="s">
        <v>78</v>
      </c>
      <c r="G256" s="37" t="s">
        <v>79</v>
      </c>
      <c r="I256" s="36" t="s">
        <v>78</v>
      </c>
    </row>
    <row r="257" spans="1:9" ht="40.15" customHeight="1">
      <c r="A257" s="23" t="s">
        <v>267</v>
      </c>
      <c r="B257" s="80" t="s">
        <v>268</v>
      </c>
      <c r="C257" s="24" t="s">
        <v>18</v>
      </c>
      <c r="D257" s="24" t="s">
        <v>14</v>
      </c>
      <c r="E257" s="25">
        <v>7.1999999999999997E-6</v>
      </c>
      <c r="F257" s="26">
        <f>TRUNC(I257*(1-$I$10),2)</f>
        <v>1249517.6000000001</v>
      </c>
      <c r="G257" s="27">
        <f t="shared" ref="G257" si="51">TRUNC(F257*E257,2)</f>
        <v>8.99</v>
      </c>
      <c r="I257" s="26">
        <v>1391910</v>
      </c>
    </row>
    <row r="258" spans="1:9" ht="15" customHeight="1">
      <c r="A258" s="28"/>
      <c r="B258" s="29"/>
      <c r="C258" s="29"/>
      <c r="D258" s="29"/>
      <c r="E258" s="383" t="s">
        <v>152</v>
      </c>
      <c r="F258" s="383"/>
      <c r="G258" s="30">
        <f>SUM(G257)</f>
        <v>8.99</v>
      </c>
    </row>
    <row r="259" spans="1:9" ht="15" customHeight="1">
      <c r="A259" s="28"/>
      <c r="B259" s="29"/>
      <c r="C259" s="29"/>
      <c r="D259" s="29"/>
      <c r="E259" s="419" t="s">
        <v>82</v>
      </c>
      <c r="F259" s="419"/>
      <c r="G259" s="31">
        <f>G258</f>
        <v>8.99</v>
      </c>
    </row>
    <row r="260" spans="1:9" ht="10.15" customHeight="1">
      <c r="A260" s="28"/>
      <c r="B260" s="29"/>
      <c r="C260" s="420"/>
      <c r="D260" s="420"/>
      <c r="E260" s="29"/>
      <c r="F260" s="29"/>
      <c r="G260" s="32"/>
      <c r="I260" s="29"/>
    </row>
    <row r="261" spans="1:9" ht="33.6" customHeight="1">
      <c r="A261" s="416" t="s">
        <v>270</v>
      </c>
      <c r="B261" s="417"/>
      <c r="C261" s="417"/>
      <c r="D261" s="417"/>
      <c r="E261" s="417"/>
      <c r="F261" s="417"/>
      <c r="G261" s="418"/>
    </row>
    <row r="262" spans="1:9" ht="28.9" customHeight="1">
      <c r="A262" s="408" t="s">
        <v>148</v>
      </c>
      <c r="B262" s="409"/>
      <c r="C262" s="36" t="s">
        <v>4</v>
      </c>
      <c r="D262" s="36" t="s">
        <v>76</v>
      </c>
      <c r="E262" s="36" t="s">
        <v>77</v>
      </c>
      <c r="F262" s="36" t="s">
        <v>78</v>
      </c>
      <c r="G262" s="37" t="s">
        <v>79</v>
      </c>
      <c r="I262" s="36" t="s">
        <v>78</v>
      </c>
    </row>
    <row r="263" spans="1:9" ht="36" customHeight="1">
      <c r="A263" s="23" t="s">
        <v>267</v>
      </c>
      <c r="B263" s="80" t="s">
        <v>268</v>
      </c>
      <c r="C263" s="24" t="s">
        <v>18</v>
      </c>
      <c r="D263" s="24" t="s">
        <v>14</v>
      </c>
      <c r="E263" s="25">
        <v>6.4289999999999996E-5</v>
      </c>
      <c r="F263" s="26">
        <f>TRUNC(I263*(1-$I$10),2)</f>
        <v>1249517.6000000001</v>
      </c>
      <c r="G263" s="27">
        <f t="shared" ref="G263" si="52">TRUNC(F263*E263,2)</f>
        <v>80.33</v>
      </c>
      <c r="I263" s="26">
        <v>1391910</v>
      </c>
    </row>
    <row r="264" spans="1:9" ht="15" customHeight="1">
      <c r="A264" s="28"/>
      <c r="B264" s="29"/>
      <c r="C264" s="29"/>
      <c r="D264" s="29"/>
      <c r="E264" s="383" t="s">
        <v>152</v>
      </c>
      <c r="F264" s="383"/>
      <c r="G264" s="30">
        <f>SUM(G263)</f>
        <v>80.33</v>
      </c>
    </row>
    <row r="265" spans="1:9" ht="15" customHeight="1">
      <c r="A265" s="28"/>
      <c r="B265" s="29"/>
      <c r="C265" s="29"/>
      <c r="D265" s="29"/>
      <c r="E265" s="419" t="s">
        <v>82</v>
      </c>
      <c r="F265" s="419"/>
      <c r="G265" s="31">
        <f>G264</f>
        <v>80.33</v>
      </c>
    </row>
    <row r="266" spans="1:9" ht="10.15" customHeight="1">
      <c r="A266" s="28"/>
      <c r="B266" s="29"/>
      <c r="C266" s="420"/>
      <c r="D266" s="420"/>
      <c r="E266" s="29"/>
      <c r="F266" s="29"/>
      <c r="G266" s="32"/>
      <c r="I266" s="29"/>
    </row>
    <row r="267" spans="1:9" ht="27" customHeight="1">
      <c r="A267" s="416" t="s">
        <v>271</v>
      </c>
      <c r="B267" s="417"/>
      <c r="C267" s="417"/>
      <c r="D267" s="417"/>
      <c r="E267" s="417"/>
      <c r="F267" s="417"/>
      <c r="G267" s="418"/>
    </row>
    <row r="268" spans="1:9" ht="31.9" customHeight="1">
      <c r="A268" s="408" t="s">
        <v>83</v>
      </c>
      <c r="B268" s="409"/>
      <c r="C268" s="36" t="s">
        <v>4</v>
      </c>
      <c r="D268" s="36" t="s">
        <v>76</v>
      </c>
      <c r="E268" s="36" t="s">
        <v>77</v>
      </c>
      <c r="F268" s="36" t="s">
        <v>78</v>
      </c>
      <c r="G268" s="37" t="s">
        <v>79</v>
      </c>
      <c r="I268" s="36" t="s">
        <v>78</v>
      </c>
    </row>
    <row r="269" spans="1:9" ht="25.15" customHeight="1">
      <c r="A269" s="23" t="s">
        <v>203</v>
      </c>
      <c r="B269" s="80" t="s">
        <v>204</v>
      </c>
      <c r="C269" s="24" t="s">
        <v>18</v>
      </c>
      <c r="D269" s="24" t="s">
        <v>53</v>
      </c>
      <c r="E269" s="25">
        <v>13.99</v>
      </c>
      <c r="F269" s="26">
        <f>TRUNC(I269*(1-$I$10),2)</f>
        <v>4.55</v>
      </c>
      <c r="G269" s="27">
        <f t="shared" ref="G269" si="53">TRUNC(F269*E269,2)</f>
        <v>63.65</v>
      </c>
      <c r="I269" s="26">
        <v>5.07</v>
      </c>
    </row>
    <row r="270" spans="1:9" ht="15" customHeight="1">
      <c r="A270" s="28"/>
      <c r="B270" s="29"/>
      <c r="C270" s="29"/>
      <c r="D270" s="29"/>
      <c r="E270" s="383" t="s">
        <v>85</v>
      </c>
      <c r="F270" s="383"/>
      <c r="G270" s="30">
        <f>G269</f>
        <v>63.65</v>
      </c>
    </row>
    <row r="271" spans="1:9" ht="15" customHeight="1">
      <c r="A271" s="28"/>
      <c r="B271" s="29"/>
      <c r="C271" s="29"/>
      <c r="D271" s="29"/>
      <c r="E271" s="419" t="s">
        <v>82</v>
      </c>
      <c r="F271" s="419"/>
      <c r="G271" s="31">
        <f>G270</f>
        <v>63.65</v>
      </c>
    </row>
    <row r="272" spans="1:9" ht="13.15" customHeight="1">
      <c r="A272" s="28"/>
      <c r="B272" s="29"/>
      <c r="C272" s="420"/>
      <c r="D272" s="420"/>
      <c r="E272" s="29"/>
      <c r="F272" s="29"/>
      <c r="G272" s="32"/>
      <c r="I272" s="29"/>
    </row>
    <row r="273" spans="1:9" ht="19.899999999999999" customHeight="1">
      <c r="A273" s="416" t="s">
        <v>272</v>
      </c>
      <c r="B273" s="417"/>
      <c r="C273" s="417"/>
      <c r="D273" s="417"/>
      <c r="E273" s="417"/>
      <c r="F273" s="417"/>
      <c r="G273" s="418"/>
    </row>
    <row r="274" spans="1:9" ht="27" customHeight="1">
      <c r="A274" s="408" t="s">
        <v>160</v>
      </c>
      <c r="B274" s="409"/>
      <c r="C274" s="36" t="s">
        <v>4</v>
      </c>
      <c r="D274" s="36" t="s">
        <v>76</v>
      </c>
      <c r="E274" s="36" t="s">
        <v>77</v>
      </c>
      <c r="F274" s="36" t="s">
        <v>78</v>
      </c>
      <c r="G274" s="37" t="s">
        <v>79</v>
      </c>
      <c r="H274" s="210">
        <v>7</v>
      </c>
      <c r="I274" s="36" t="s">
        <v>78</v>
      </c>
    </row>
    <row r="275" spans="1:9" ht="34.5" customHeight="1">
      <c r="A275" s="23" t="s">
        <v>273</v>
      </c>
      <c r="B275" s="80" t="s">
        <v>274</v>
      </c>
      <c r="C275" s="24" t="s">
        <v>18</v>
      </c>
      <c r="D275" s="24" t="s">
        <v>89</v>
      </c>
      <c r="E275" s="25">
        <v>1</v>
      </c>
      <c r="F275" s="26">
        <f t="shared" ref="F275:F280" si="54">TRUNC(I275*(1-$I$10),2)</f>
        <v>2.85</v>
      </c>
      <c r="G275" s="27">
        <f t="shared" ref="G275:G280" si="55">TRUNC(F275*E275,2)</f>
        <v>2.85</v>
      </c>
      <c r="I275" s="26">
        <v>3.18</v>
      </c>
    </row>
    <row r="276" spans="1:9" ht="34.5" customHeight="1">
      <c r="A276" s="23" t="s">
        <v>275</v>
      </c>
      <c r="B276" s="80" t="s">
        <v>276</v>
      </c>
      <c r="C276" s="24" t="s">
        <v>18</v>
      </c>
      <c r="D276" s="24" t="s">
        <v>89</v>
      </c>
      <c r="E276" s="25">
        <v>1</v>
      </c>
      <c r="F276" s="26">
        <f t="shared" si="54"/>
        <v>0.73</v>
      </c>
      <c r="G276" s="27">
        <f t="shared" si="55"/>
        <v>0.73</v>
      </c>
      <c r="I276" s="26">
        <v>0.82</v>
      </c>
    </row>
    <row r="277" spans="1:9" ht="28.15" customHeight="1">
      <c r="A277" s="23" t="s">
        <v>163</v>
      </c>
      <c r="B277" s="80" t="s">
        <v>164</v>
      </c>
      <c r="C277" s="24" t="s">
        <v>18</v>
      </c>
      <c r="D277" s="24" t="s">
        <v>89</v>
      </c>
      <c r="E277" s="25">
        <v>1</v>
      </c>
      <c r="F277" s="26">
        <f t="shared" si="54"/>
        <v>1.02</v>
      </c>
      <c r="G277" s="27">
        <f t="shared" si="55"/>
        <v>1.02</v>
      </c>
      <c r="I277" s="26">
        <v>1.1399999999999999</v>
      </c>
    </row>
    <row r="278" spans="1:9" ht="34.5" customHeight="1">
      <c r="A278" s="23" t="s">
        <v>277</v>
      </c>
      <c r="B278" s="80" t="s">
        <v>278</v>
      </c>
      <c r="C278" s="24" t="s">
        <v>18</v>
      </c>
      <c r="D278" s="24" t="s">
        <v>89</v>
      </c>
      <c r="E278" s="25">
        <v>1</v>
      </c>
      <c r="F278" s="26">
        <f t="shared" si="54"/>
        <v>0</v>
      </c>
      <c r="G278" s="27">
        <f t="shared" si="55"/>
        <v>0</v>
      </c>
      <c r="I278" s="26">
        <v>0.01</v>
      </c>
    </row>
    <row r="279" spans="1:9" ht="21" customHeight="1">
      <c r="A279" s="23" t="s">
        <v>167</v>
      </c>
      <c r="B279" s="80" t="s">
        <v>168</v>
      </c>
      <c r="C279" s="24" t="s">
        <v>18</v>
      </c>
      <c r="D279" s="24" t="s">
        <v>89</v>
      </c>
      <c r="E279" s="25">
        <v>1</v>
      </c>
      <c r="F279" s="26">
        <f t="shared" si="54"/>
        <v>0.06</v>
      </c>
      <c r="G279" s="27">
        <f t="shared" si="55"/>
        <v>0.06</v>
      </c>
      <c r="I279" s="26">
        <v>7.0000000000000007E-2</v>
      </c>
    </row>
    <row r="280" spans="1:9" ht="21" customHeight="1">
      <c r="A280" s="23" t="s">
        <v>279</v>
      </c>
      <c r="B280" s="80" t="s">
        <v>280</v>
      </c>
      <c r="C280" s="24" t="s">
        <v>18</v>
      </c>
      <c r="D280" s="24" t="s">
        <v>89</v>
      </c>
      <c r="E280" s="25">
        <v>1</v>
      </c>
      <c r="F280" s="26">
        <f t="shared" si="54"/>
        <v>0.91</v>
      </c>
      <c r="G280" s="27">
        <f t="shared" si="55"/>
        <v>0.91</v>
      </c>
      <c r="I280" s="26">
        <v>1.02</v>
      </c>
    </row>
    <row r="281" spans="1:9" ht="15" customHeight="1">
      <c r="A281" s="28"/>
      <c r="B281" s="29"/>
      <c r="C281" s="29"/>
      <c r="D281" s="29"/>
      <c r="E281" s="383" t="s">
        <v>169</v>
      </c>
      <c r="F281" s="383"/>
      <c r="G281" s="30">
        <f>SUM(G275:G280)</f>
        <v>5.5699999999999994</v>
      </c>
    </row>
    <row r="282" spans="1:9" ht="37.9" customHeight="1">
      <c r="A282" s="408" t="s">
        <v>170</v>
      </c>
      <c r="B282" s="409"/>
      <c r="C282" s="36" t="s">
        <v>4</v>
      </c>
      <c r="D282" s="36" t="s">
        <v>76</v>
      </c>
      <c r="E282" s="36" t="s">
        <v>77</v>
      </c>
      <c r="F282" s="36" t="s">
        <v>78</v>
      </c>
      <c r="G282" s="37" t="s">
        <v>79</v>
      </c>
      <c r="I282" s="36" t="s">
        <v>78</v>
      </c>
    </row>
    <row r="283" spans="1:9" ht="21.6" customHeight="1">
      <c r="A283" s="23" t="s">
        <v>220</v>
      </c>
      <c r="B283" s="80" t="s">
        <v>221</v>
      </c>
      <c r="C283" s="24" t="s">
        <v>18</v>
      </c>
      <c r="D283" s="24" t="s">
        <v>89</v>
      </c>
      <c r="E283" s="25">
        <v>1</v>
      </c>
      <c r="F283" s="26">
        <f>TRUNC(I283*(1-$I$10),2)</f>
        <v>16.09</v>
      </c>
      <c r="G283" s="27">
        <f t="shared" ref="G283" si="56">TRUNC(F283*E283,2)</f>
        <v>16.09</v>
      </c>
      <c r="I283" s="26">
        <v>17.93</v>
      </c>
    </row>
    <row r="284" spans="1:9" ht="15" customHeight="1">
      <c r="A284" s="28"/>
      <c r="B284" s="29"/>
      <c r="C284" s="29"/>
      <c r="D284" s="29"/>
      <c r="E284" s="383" t="s">
        <v>173</v>
      </c>
      <c r="F284" s="383"/>
      <c r="G284" s="30">
        <f>SUM(G283)</f>
        <v>16.09</v>
      </c>
    </row>
    <row r="285" spans="1:9" ht="30" customHeight="1">
      <c r="A285" s="408" t="s">
        <v>75</v>
      </c>
      <c r="B285" s="409"/>
      <c r="C285" s="36" t="s">
        <v>4</v>
      </c>
      <c r="D285" s="36" t="s">
        <v>76</v>
      </c>
      <c r="E285" s="36" t="s">
        <v>77</v>
      </c>
      <c r="F285" s="36" t="s">
        <v>78</v>
      </c>
      <c r="G285" s="37" t="s">
        <v>79</v>
      </c>
      <c r="I285" s="36" t="s">
        <v>78</v>
      </c>
    </row>
    <row r="286" spans="1:9" ht="34.15" customHeight="1">
      <c r="A286" s="23">
        <v>95346</v>
      </c>
      <c r="B286" s="80" t="s">
        <v>281</v>
      </c>
      <c r="C286" s="24" t="s">
        <v>18</v>
      </c>
      <c r="D286" s="24" t="s">
        <v>89</v>
      </c>
      <c r="E286" s="25">
        <v>1</v>
      </c>
      <c r="F286" s="26">
        <f>G141</f>
        <v>0.08</v>
      </c>
      <c r="G286" s="27">
        <f t="shared" ref="G286" si="57">TRUNC(F286*E286,2)</f>
        <v>0.08</v>
      </c>
      <c r="H286" s="212"/>
      <c r="I286" s="26">
        <v>0.09</v>
      </c>
    </row>
    <row r="287" spans="1:9" ht="15" customHeight="1">
      <c r="A287" s="28"/>
      <c r="B287" s="29"/>
      <c r="C287" s="29"/>
      <c r="D287" s="29"/>
      <c r="E287" s="383" t="s">
        <v>81</v>
      </c>
      <c r="F287" s="383"/>
      <c r="G287" s="30">
        <f>SUM(G286)</f>
        <v>0.08</v>
      </c>
    </row>
    <row r="288" spans="1:9" ht="15" customHeight="1">
      <c r="A288" s="28"/>
      <c r="B288" s="29"/>
      <c r="C288" s="29"/>
      <c r="D288" s="29"/>
      <c r="E288" s="419" t="s">
        <v>82</v>
      </c>
      <c r="F288" s="419"/>
      <c r="G288" s="31">
        <f>G281+G284+G287</f>
        <v>21.74</v>
      </c>
    </row>
    <row r="289" spans="1:9" ht="10.15" customHeight="1">
      <c r="A289" s="28"/>
      <c r="B289" s="29"/>
      <c r="C289" s="420"/>
      <c r="D289" s="420"/>
      <c r="E289" s="29"/>
      <c r="F289" s="29"/>
      <c r="G289" s="32"/>
      <c r="I289" s="29"/>
    </row>
    <row r="290" spans="1:9" ht="27.6" customHeight="1">
      <c r="A290" s="416" t="s">
        <v>282</v>
      </c>
      <c r="B290" s="417"/>
      <c r="C290" s="417"/>
      <c r="D290" s="417"/>
      <c r="E290" s="417"/>
      <c r="F290" s="417"/>
      <c r="G290" s="418"/>
    </row>
    <row r="291" spans="1:9" ht="33.6" customHeight="1">
      <c r="A291" s="408" t="s">
        <v>160</v>
      </c>
      <c r="B291" s="409"/>
      <c r="C291" s="36" t="s">
        <v>4</v>
      </c>
      <c r="D291" s="36" t="s">
        <v>76</v>
      </c>
      <c r="E291" s="36" t="s">
        <v>77</v>
      </c>
      <c r="F291" s="36" t="s">
        <v>78</v>
      </c>
      <c r="G291" s="37" t="s">
        <v>79</v>
      </c>
      <c r="H291" s="210">
        <v>8</v>
      </c>
      <c r="I291" s="36" t="s">
        <v>78</v>
      </c>
    </row>
    <row r="292" spans="1:9" ht="33.75" customHeight="1">
      <c r="A292" s="23" t="s">
        <v>273</v>
      </c>
      <c r="B292" s="80" t="s">
        <v>274</v>
      </c>
      <c r="C292" s="24" t="s">
        <v>18</v>
      </c>
      <c r="D292" s="24" t="s">
        <v>89</v>
      </c>
      <c r="E292" s="25">
        <v>1</v>
      </c>
      <c r="F292" s="26">
        <f t="shared" ref="F292:F297" si="58">TRUNC(I292*(1-$I$10),2)</f>
        <v>2.85</v>
      </c>
      <c r="G292" s="27">
        <f t="shared" ref="G292:G297" si="59">TRUNC(F292*E292,2)</f>
        <v>2.85</v>
      </c>
      <c r="I292" s="26">
        <v>3.18</v>
      </c>
    </row>
    <row r="293" spans="1:9" ht="33.75" customHeight="1">
      <c r="A293" s="23" t="s">
        <v>275</v>
      </c>
      <c r="B293" s="80" t="s">
        <v>276</v>
      </c>
      <c r="C293" s="24" t="s">
        <v>18</v>
      </c>
      <c r="D293" s="24" t="s">
        <v>89</v>
      </c>
      <c r="E293" s="25">
        <v>1</v>
      </c>
      <c r="F293" s="26">
        <f t="shared" si="58"/>
        <v>0.73</v>
      </c>
      <c r="G293" s="27">
        <f t="shared" si="59"/>
        <v>0.73</v>
      </c>
      <c r="I293" s="26">
        <v>0.82</v>
      </c>
    </row>
    <row r="294" spans="1:9" ht="30" customHeight="1">
      <c r="A294" s="23" t="s">
        <v>163</v>
      </c>
      <c r="B294" s="80" t="s">
        <v>164</v>
      </c>
      <c r="C294" s="24" t="s">
        <v>18</v>
      </c>
      <c r="D294" s="24" t="s">
        <v>89</v>
      </c>
      <c r="E294" s="25">
        <v>1</v>
      </c>
      <c r="F294" s="26">
        <f t="shared" si="58"/>
        <v>1.02</v>
      </c>
      <c r="G294" s="27">
        <f t="shared" si="59"/>
        <v>1.02</v>
      </c>
      <c r="I294" s="26">
        <v>1.1399999999999999</v>
      </c>
    </row>
    <row r="295" spans="1:9" ht="33.75" customHeight="1">
      <c r="A295" s="23" t="s">
        <v>277</v>
      </c>
      <c r="B295" s="80" t="s">
        <v>278</v>
      </c>
      <c r="C295" s="24" t="s">
        <v>18</v>
      </c>
      <c r="D295" s="24" t="s">
        <v>89</v>
      </c>
      <c r="E295" s="25">
        <v>1</v>
      </c>
      <c r="F295" s="26">
        <f t="shared" si="58"/>
        <v>0</v>
      </c>
      <c r="G295" s="27">
        <f t="shared" si="59"/>
        <v>0</v>
      </c>
      <c r="I295" s="26">
        <v>0.01</v>
      </c>
    </row>
    <row r="296" spans="1:9" ht="30" customHeight="1">
      <c r="A296" s="23" t="s">
        <v>167</v>
      </c>
      <c r="B296" s="80" t="s">
        <v>168</v>
      </c>
      <c r="C296" s="24" t="s">
        <v>18</v>
      </c>
      <c r="D296" s="24" t="s">
        <v>89</v>
      </c>
      <c r="E296" s="25">
        <v>1</v>
      </c>
      <c r="F296" s="26">
        <f t="shared" si="58"/>
        <v>0.06</v>
      </c>
      <c r="G296" s="27">
        <f t="shared" si="59"/>
        <v>0.06</v>
      </c>
      <c r="I296" s="26">
        <v>7.0000000000000007E-2</v>
      </c>
    </row>
    <row r="297" spans="1:9" ht="33.75" customHeight="1">
      <c r="A297" s="23" t="s">
        <v>279</v>
      </c>
      <c r="B297" s="80" t="s">
        <v>280</v>
      </c>
      <c r="C297" s="24" t="s">
        <v>18</v>
      </c>
      <c r="D297" s="24" t="s">
        <v>89</v>
      </c>
      <c r="E297" s="25">
        <v>1</v>
      </c>
      <c r="F297" s="26">
        <f t="shared" si="58"/>
        <v>0.91</v>
      </c>
      <c r="G297" s="27">
        <f t="shared" si="59"/>
        <v>0.91</v>
      </c>
      <c r="I297" s="26">
        <v>1.02</v>
      </c>
    </row>
    <row r="298" spans="1:9" ht="15" customHeight="1">
      <c r="A298" s="28"/>
      <c r="B298" s="29"/>
      <c r="C298" s="29"/>
      <c r="D298" s="29"/>
      <c r="E298" s="383" t="s">
        <v>169</v>
      </c>
      <c r="F298" s="383"/>
      <c r="G298" s="30">
        <f>SUM(G292:G297)</f>
        <v>5.5699999999999994</v>
      </c>
    </row>
    <row r="299" spans="1:9" ht="25.9" customHeight="1">
      <c r="A299" s="408" t="s">
        <v>170</v>
      </c>
      <c r="B299" s="409"/>
      <c r="C299" s="36" t="s">
        <v>4</v>
      </c>
      <c r="D299" s="36" t="s">
        <v>76</v>
      </c>
      <c r="E299" s="36" t="s">
        <v>77</v>
      </c>
      <c r="F299" s="36" t="s">
        <v>78</v>
      </c>
      <c r="G299" s="37" t="s">
        <v>79</v>
      </c>
      <c r="I299" s="36" t="s">
        <v>78</v>
      </c>
    </row>
    <row r="300" spans="1:9" ht="24" customHeight="1">
      <c r="A300" s="23" t="s">
        <v>223</v>
      </c>
      <c r="B300" s="80" t="s">
        <v>224</v>
      </c>
      <c r="C300" s="24" t="s">
        <v>18</v>
      </c>
      <c r="D300" s="24" t="s">
        <v>89</v>
      </c>
      <c r="E300" s="25">
        <v>1</v>
      </c>
      <c r="F300" s="26">
        <f>TRUNC(I300*(1-$I$10),2)</f>
        <v>19.21</v>
      </c>
      <c r="G300" s="27">
        <f t="shared" ref="G300" si="60">TRUNC(F300*E300,2)</f>
        <v>19.21</v>
      </c>
      <c r="I300" s="26">
        <v>21.41</v>
      </c>
    </row>
    <row r="301" spans="1:9" ht="15" customHeight="1">
      <c r="A301" s="89"/>
      <c r="B301" s="90"/>
      <c r="C301" s="90"/>
      <c r="D301" s="90"/>
      <c r="E301" s="421" t="s">
        <v>173</v>
      </c>
      <c r="F301" s="421"/>
      <c r="G301" s="30">
        <f>SUM(G300)</f>
        <v>19.21</v>
      </c>
    </row>
    <row r="302" spans="1:9" ht="23.45" customHeight="1">
      <c r="A302" s="408" t="s">
        <v>75</v>
      </c>
      <c r="B302" s="409"/>
      <c r="C302" s="36" t="s">
        <v>4</v>
      </c>
      <c r="D302" s="36" t="s">
        <v>76</v>
      </c>
      <c r="E302" s="36" t="s">
        <v>77</v>
      </c>
      <c r="F302" s="36" t="s">
        <v>78</v>
      </c>
      <c r="G302" s="37" t="s">
        <v>79</v>
      </c>
      <c r="I302" s="36" t="s">
        <v>78</v>
      </c>
    </row>
    <row r="303" spans="1:9" ht="33.75" customHeight="1">
      <c r="A303" s="23">
        <v>95363</v>
      </c>
      <c r="B303" s="80" t="s">
        <v>283</v>
      </c>
      <c r="C303" s="24" t="s">
        <v>18</v>
      </c>
      <c r="D303" s="24" t="s">
        <v>89</v>
      </c>
      <c r="E303" s="25">
        <v>1</v>
      </c>
      <c r="F303" s="26">
        <f>G147</f>
        <v>0.16</v>
      </c>
      <c r="G303" s="27">
        <f t="shared" ref="G303" si="61">TRUNC(F303*E303,2)</f>
        <v>0.16</v>
      </c>
      <c r="H303" s="212"/>
      <c r="I303" s="26">
        <v>0.18</v>
      </c>
    </row>
    <row r="304" spans="1:9" ht="15" customHeight="1">
      <c r="A304" s="28"/>
      <c r="B304" s="29"/>
      <c r="C304" s="29"/>
      <c r="D304" s="29"/>
      <c r="E304" s="383" t="s">
        <v>81</v>
      </c>
      <c r="F304" s="383"/>
      <c r="G304" s="30">
        <f>SUM(G303)</f>
        <v>0.16</v>
      </c>
    </row>
    <row r="305" spans="1:9" ht="15" customHeight="1">
      <c r="A305" s="28"/>
      <c r="B305" s="29"/>
      <c r="C305" s="29"/>
      <c r="D305" s="29"/>
      <c r="E305" s="419" t="s">
        <v>82</v>
      </c>
      <c r="F305" s="419"/>
      <c r="G305" s="31">
        <f>G304+G301+G298</f>
        <v>24.94</v>
      </c>
    </row>
    <row r="306" spans="1:9" ht="10.15" customHeight="1">
      <c r="A306" s="28"/>
      <c r="B306" s="29"/>
      <c r="C306" s="420"/>
      <c r="D306" s="420"/>
      <c r="E306" s="29"/>
      <c r="F306" s="29"/>
      <c r="G306" s="32"/>
      <c r="I306" s="29"/>
    </row>
    <row r="307" spans="1:9" ht="30.6" customHeight="1">
      <c r="A307" s="416" t="s">
        <v>284</v>
      </c>
      <c r="B307" s="417"/>
      <c r="C307" s="417"/>
      <c r="D307" s="417"/>
      <c r="E307" s="417"/>
      <c r="F307" s="417"/>
      <c r="G307" s="418"/>
    </row>
    <row r="308" spans="1:9" ht="29.45" customHeight="1">
      <c r="A308" s="408" t="s">
        <v>160</v>
      </c>
      <c r="B308" s="409"/>
      <c r="C308" s="36" t="s">
        <v>4</v>
      </c>
      <c r="D308" s="36" t="s">
        <v>76</v>
      </c>
      <c r="E308" s="36" t="s">
        <v>77</v>
      </c>
      <c r="F308" s="36" t="s">
        <v>78</v>
      </c>
      <c r="G308" s="37" t="s">
        <v>79</v>
      </c>
      <c r="H308" s="210">
        <v>9</v>
      </c>
      <c r="I308" s="36" t="s">
        <v>78</v>
      </c>
    </row>
    <row r="309" spans="1:9" ht="36" customHeight="1">
      <c r="A309" s="23" t="s">
        <v>273</v>
      </c>
      <c r="B309" s="80" t="s">
        <v>274</v>
      </c>
      <c r="C309" s="24" t="s">
        <v>18</v>
      </c>
      <c r="D309" s="24" t="s">
        <v>89</v>
      </c>
      <c r="E309" s="25">
        <v>1</v>
      </c>
      <c r="F309" s="26">
        <f t="shared" ref="F309:F314" si="62">TRUNC(I309*(1-$I$10),2)</f>
        <v>2.85</v>
      </c>
      <c r="G309" s="27">
        <f t="shared" ref="G309:G314" si="63">TRUNC(F309*E309,2)</f>
        <v>2.85</v>
      </c>
      <c r="I309" s="26">
        <v>3.18</v>
      </c>
    </row>
    <row r="310" spans="1:9" ht="36" customHeight="1">
      <c r="A310" s="23" t="s">
        <v>285</v>
      </c>
      <c r="B310" s="80" t="s">
        <v>286</v>
      </c>
      <c r="C310" s="24" t="s">
        <v>18</v>
      </c>
      <c r="D310" s="24" t="s">
        <v>89</v>
      </c>
      <c r="E310" s="25">
        <v>1</v>
      </c>
      <c r="F310" s="26">
        <f t="shared" si="62"/>
        <v>1.1200000000000001</v>
      </c>
      <c r="G310" s="27">
        <f t="shared" si="63"/>
        <v>1.1200000000000001</v>
      </c>
      <c r="I310" s="26">
        <v>1.25</v>
      </c>
    </row>
    <row r="311" spans="1:9" ht="32.450000000000003" customHeight="1">
      <c r="A311" s="23" t="s">
        <v>163</v>
      </c>
      <c r="B311" s="80" t="s">
        <v>164</v>
      </c>
      <c r="C311" s="24" t="s">
        <v>18</v>
      </c>
      <c r="D311" s="24" t="s">
        <v>89</v>
      </c>
      <c r="E311" s="25">
        <v>1</v>
      </c>
      <c r="F311" s="26">
        <f t="shared" si="62"/>
        <v>1.02</v>
      </c>
      <c r="G311" s="27">
        <f t="shared" si="63"/>
        <v>1.02</v>
      </c>
      <c r="I311" s="26">
        <v>1.1399999999999999</v>
      </c>
    </row>
    <row r="312" spans="1:9" ht="36" customHeight="1">
      <c r="A312" s="23" t="s">
        <v>287</v>
      </c>
      <c r="B312" s="80" t="s">
        <v>288</v>
      </c>
      <c r="C312" s="24" t="s">
        <v>18</v>
      </c>
      <c r="D312" s="24" t="s">
        <v>89</v>
      </c>
      <c r="E312" s="25">
        <v>1</v>
      </c>
      <c r="F312" s="26">
        <f t="shared" si="62"/>
        <v>0.52</v>
      </c>
      <c r="G312" s="27">
        <f t="shared" si="63"/>
        <v>0.52</v>
      </c>
      <c r="I312" s="26">
        <v>0.59</v>
      </c>
    </row>
    <row r="313" spans="1:9" ht="28.9" customHeight="1">
      <c r="A313" s="23" t="s">
        <v>167</v>
      </c>
      <c r="B313" s="80" t="s">
        <v>168</v>
      </c>
      <c r="C313" s="24" t="s">
        <v>18</v>
      </c>
      <c r="D313" s="24" t="s">
        <v>89</v>
      </c>
      <c r="E313" s="25">
        <v>1</v>
      </c>
      <c r="F313" s="26">
        <f t="shared" si="62"/>
        <v>0.06</v>
      </c>
      <c r="G313" s="27">
        <f t="shared" si="63"/>
        <v>0.06</v>
      </c>
      <c r="I313" s="26">
        <v>7.0000000000000007E-2</v>
      </c>
    </row>
    <row r="314" spans="1:9" ht="36" customHeight="1">
      <c r="A314" s="23" t="s">
        <v>279</v>
      </c>
      <c r="B314" s="80" t="s">
        <v>280</v>
      </c>
      <c r="C314" s="24" t="s">
        <v>18</v>
      </c>
      <c r="D314" s="24" t="s">
        <v>89</v>
      </c>
      <c r="E314" s="25">
        <v>1</v>
      </c>
      <c r="F314" s="26">
        <f t="shared" si="62"/>
        <v>0.91</v>
      </c>
      <c r="G314" s="27">
        <f t="shared" si="63"/>
        <v>0.91</v>
      </c>
      <c r="I314" s="26">
        <v>1.02</v>
      </c>
    </row>
    <row r="315" spans="1:9" ht="15" customHeight="1">
      <c r="A315" s="28"/>
      <c r="B315" s="29"/>
      <c r="C315" s="29"/>
      <c r="D315" s="29"/>
      <c r="E315" s="383" t="s">
        <v>169</v>
      </c>
      <c r="F315" s="383"/>
      <c r="G315" s="30">
        <f>SUM(G309:G314)</f>
        <v>6.4799999999999995</v>
      </c>
    </row>
    <row r="316" spans="1:9" ht="27" customHeight="1">
      <c r="A316" s="408" t="s">
        <v>170</v>
      </c>
      <c r="B316" s="409"/>
      <c r="C316" s="36" t="s">
        <v>4</v>
      </c>
      <c r="D316" s="36" t="s">
        <v>76</v>
      </c>
      <c r="E316" s="36" t="s">
        <v>77</v>
      </c>
      <c r="F316" s="36" t="s">
        <v>78</v>
      </c>
      <c r="G316" s="37" t="s">
        <v>79</v>
      </c>
      <c r="I316" s="36" t="s">
        <v>78</v>
      </c>
    </row>
    <row r="317" spans="1:9" ht="27" customHeight="1">
      <c r="A317" s="23" t="s">
        <v>226</v>
      </c>
      <c r="B317" s="80" t="s">
        <v>227</v>
      </c>
      <c r="C317" s="24" t="s">
        <v>18</v>
      </c>
      <c r="D317" s="24" t="s">
        <v>89</v>
      </c>
      <c r="E317" s="25">
        <v>1</v>
      </c>
      <c r="F317" s="26">
        <f>TRUNC(I317*(1-$I$10),2)</f>
        <v>10.55</v>
      </c>
      <c r="G317" s="27">
        <f t="shared" ref="G317" si="64">TRUNC(F317*E317,2)</f>
        <v>10.55</v>
      </c>
      <c r="I317" s="26">
        <v>11.76</v>
      </c>
    </row>
    <row r="318" spans="1:9" ht="15" customHeight="1">
      <c r="A318" s="28"/>
      <c r="B318" s="29"/>
      <c r="C318" s="29"/>
      <c r="D318" s="29"/>
      <c r="E318" s="383" t="s">
        <v>173</v>
      </c>
      <c r="F318" s="383"/>
      <c r="G318" s="30">
        <f>SUM(G317)</f>
        <v>10.55</v>
      </c>
    </row>
    <row r="319" spans="1:9" ht="25.15" customHeight="1">
      <c r="A319" s="408" t="s">
        <v>75</v>
      </c>
      <c r="B319" s="409"/>
      <c r="C319" s="36" t="s">
        <v>4</v>
      </c>
      <c r="D319" s="36" t="s">
        <v>76</v>
      </c>
      <c r="E319" s="36" t="s">
        <v>77</v>
      </c>
      <c r="F319" s="36" t="s">
        <v>78</v>
      </c>
      <c r="G319" s="37" t="s">
        <v>79</v>
      </c>
      <c r="I319" s="36" t="s">
        <v>78</v>
      </c>
    </row>
    <row r="320" spans="1:9" ht="36" customHeight="1">
      <c r="A320" s="23">
        <v>95378</v>
      </c>
      <c r="B320" s="80" t="s">
        <v>289</v>
      </c>
      <c r="C320" s="24" t="s">
        <v>18</v>
      </c>
      <c r="D320" s="24" t="s">
        <v>89</v>
      </c>
      <c r="E320" s="25">
        <v>1</v>
      </c>
      <c r="F320" s="26">
        <f>G153</f>
        <v>0.23</v>
      </c>
      <c r="G320" s="27">
        <f t="shared" ref="G320" si="65">TRUNC(F320*E320,2)</f>
        <v>0.23</v>
      </c>
      <c r="H320" s="212"/>
      <c r="I320" s="26">
        <v>0.26</v>
      </c>
    </row>
    <row r="321" spans="1:9" ht="15" customHeight="1">
      <c r="A321" s="28"/>
      <c r="B321" s="29"/>
      <c r="C321" s="29"/>
      <c r="D321" s="29"/>
      <c r="E321" s="383" t="s">
        <v>81</v>
      </c>
      <c r="F321" s="383"/>
      <c r="G321" s="30">
        <f>SUM(G320)</f>
        <v>0.23</v>
      </c>
    </row>
    <row r="322" spans="1:9" ht="15" customHeight="1">
      <c r="A322" s="28"/>
      <c r="B322" s="29"/>
      <c r="C322" s="29"/>
      <c r="D322" s="29"/>
      <c r="E322" s="419" t="s">
        <v>82</v>
      </c>
      <c r="F322" s="419"/>
      <c r="G322" s="31">
        <f>G321+G318+G315</f>
        <v>17.260000000000002</v>
      </c>
    </row>
    <row r="323" spans="1:9" ht="10.15" customHeight="1">
      <c r="A323" s="28"/>
      <c r="B323" s="29"/>
      <c r="C323" s="420"/>
      <c r="D323" s="420"/>
      <c r="E323" s="29"/>
      <c r="F323" s="29"/>
      <c r="G323" s="32"/>
      <c r="I323" s="29"/>
    </row>
    <row r="324" spans="1:9" ht="25.15" customHeight="1">
      <c r="A324" s="416" t="s">
        <v>290</v>
      </c>
      <c r="B324" s="417"/>
      <c r="C324" s="417"/>
      <c r="D324" s="417"/>
      <c r="E324" s="417"/>
      <c r="F324" s="417"/>
      <c r="G324" s="418"/>
    </row>
    <row r="325" spans="1:9" ht="25.15" customHeight="1">
      <c r="A325" s="408" t="s">
        <v>160</v>
      </c>
      <c r="B325" s="409"/>
      <c r="C325" s="36" t="s">
        <v>4</v>
      </c>
      <c r="D325" s="36" t="s">
        <v>76</v>
      </c>
      <c r="E325" s="36" t="s">
        <v>77</v>
      </c>
      <c r="F325" s="36" t="s">
        <v>78</v>
      </c>
      <c r="G325" s="37" t="s">
        <v>79</v>
      </c>
      <c r="H325" s="210">
        <v>10</v>
      </c>
      <c r="I325" s="36" t="s">
        <v>78</v>
      </c>
    </row>
    <row r="326" spans="1:9" ht="39.6" customHeight="1">
      <c r="A326" s="23" t="s">
        <v>161</v>
      </c>
      <c r="B326" s="80" t="s">
        <v>162</v>
      </c>
      <c r="C326" s="24" t="s">
        <v>18</v>
      </c>
      <c r="D326" s="24" t="s">
        <v>89</v>
      </c>
      <c r="E326" s="25">
        <v>1</v>
      </c>
      <c r="F326" s="26">
        <f t="shared" ref="F326:F329" si="66">TRUNC(I326*(1-$I$10),2)</f>
        <v>0.67</v>
      </c>
      <c r="G326" s="27">
        <f t="shared" ref="G326:G329" si="67">TRUNC(F326*E326,2)</f>
        <v>0.67</v>
      </c>
      <c r="I326" s="26">
        <v>0.75</v>
      </c>
    </row>
    <row r="327" spans="1:9" ht="37.9" customHeight="1">
      <c r="A327" s="23" t="s">
        <v>163</v>
      </c>
      <c r="B327" s="80" t="s">
        <v>164</v>
      </c>
      <c r="C327" s="24" t="s">
        <v>18</v>
      </c>
      <c r="D327" s="24" t="s">
        <v>89</v>
      </c>
      <c r="E327" s="25">
        <v>1</v>
      </c>
      <c r="F327" s="26">
        <f t="shared" si="66"/>
        <v>1.02</v>
      </c>
      <c r="G327" s="27">
        <f t="shared" si="67"/>
        <v>1.02</v>
      </c>
      <c r="I327" s="26">
        <v>1.1399999999999999</v>
      </c>
    </row>
    <row r="328" spans="1:9" ht="33.6" customHeight="1">
      <c r="A328" s="23" t="s">
        <v>165</v>
      </c>
      <c r="B328" s="80" t="s">
        <v>166</v>
      </c>
      <c r="C328" s="24" t="s">
        <v>18</v>
      </c>
      <c r="D328" s="24" t="s">
        <v>89</v>
      </c>
      <c r="E328" s="25">
        <v>1</v>
      </c>
      <c r="F328" s="26">
        <f t="shared" si="66"/>
        <v>0.05</v>
      </c>
      <c r="G328" s="27">
        <f t="shared" si="67"/>
        <v>0.05</v>
      </c>
      <c r="I328" s="26">
        <v>0.06</v>
      </c>
    </row>
    <row r="329" spans="1:9" ht="28.15" customHeight="1">
      <c r="A329" s="23" t="s">
        <v>167</v>
      </c>
      <c r="B329" s="80" t="s">
        <v>168</v>
      </c>
      <c r="C329" s="24" t="s">
        <v>18</v>
      </c>
      <c r="D329" s="24" t="s">
        <v>89</v>
      </c>
      <c r="E329" s="25">
        <v>1</v>
      </c>
      <c r="F329" s="26">
        <f t="shared" si="66"/>
        <v>0.06</v>
      </c>
      <c r="G329" s="27">
        <f t="shared" si="67"/>
        <v>0.06</v>
      </c>
      <c r="I329" s="26">
        <v>7.0000000000000007E-2</v>
      </c>
    </row>
    <row r="330" spans="1:9" ht="15" customHeight="1">
      <c r="A330" s="28"/>
      <c r="B330" s="29"/>
      <c r="C330" s="29"/>
      <c r="D330" s="29"/>
      <c r="E330" s="383" t="s">
        <v>169</v>
      </c>
      <c r="F330" s="383"/>
      <c r="G330" s="30">
        <f>SUM(G326:G329)</f>
        <v>1.8</v>
      </c>
    </row>
    <row r="331" spans="1:9" ht="26.45" customHeight="1">
      <c r="A331" s="408" t="s">
        <v>170</v>
      </c>
      <c r="B331" s="409"/>
      <c r="C331" s="36" t="s">
        <v>4</v>
      </c>
      <c r="D331" s="36" t="s">
        <v>76</v>
      </c>
      <c r="E331" s="36" t="s">
        <v>77</v>
      </c>
      <c r="F331" s="36" t="s">
        <v>78</v>
      </c>
      <c r="G331" s="37" t="s">
        <v>79</v>
      </c>
      <c r="I331" s="36" t="s">
        <v>78</v>
      </c>
    </row>
    <row r="332" spans="1:9" ht="22.15" customHeight="1">
      <c r="A332" s="23" t="s">
        <v>229</v>
      </c>
      <c r="B332" s="80" t="s">
        <v>230</v>
      </c>
      <c r="C332" s="24" t="s">
        <v>18</v>
      </c>
      <c r="D332" s="24" t="s">
        <v>89</v>
      </c>
      <c r="E332" s="25">
        <v>1</v>
      </c>
      <c r="F332" s="26">
        <f>TRUNC(I332*(1-$I$10),2)</f>
        <v>23.44</v>
      </c>
      <c r="G332" s="27">
        <f t="shared" ref="G332" si="68">TRUNC(F332*E332,2)</f>
        <v>23.44</v>
      </c>
      <c r="I332" s="26">
        <v>26.12</v>
      </c>
    </row>
    <row r="333" spans="1:9" ht="15" customHeight="1">
      <c r="A333" s="28"/>
      <c r="B333" s="29"/>
      <c r="C333" s="29"/>
      <c r="D333" s="29"/>
      <c r="E333" s="383" t="s">
        <v>173</v>
      </c>
      <c r="F333" s="383"/>
      <c r="G333" s="30">
        <f>SUM(G332)</f>
        <v>23.44</v>
      </c>
    </row>
    <row r="334" spans="1:9" ht="28.9" customHeight="1">
      <c r="A334" s="408" t="s">
        <v>75</v>
      </c>
      <c r="B334" s="409"/>
      <c r="C334" s="36" t="s">
        <v>4</v>
      </c>
      <c r="D334" s="36" t="s">
        <v>76</v>
      </c>
      <c r="E334" s="36" t="s">
        <v>77</v>
      </c>
      <c r="F334" s="36" t="s">
        <v>78</v>
      </c>
      <c r="G334" s="37" t="s">
        <v>79</v>
      </c>
      <c r="I334" s="36" t="s">
        <v>78</v>
      </c>
    </row>
    <row r="335" spans="1:9" ht="36.75" customHeight="1">
      <c r="A335" s="23">
        <v>100299</v>
      </c>
      <c r="B335" s="80" t="s">
        <v>291</v>
      </c>
      <c r="C335" s="24" t="s">
        <v>18</v>
      </c>
      <c r="D335" s="24" t="s">
        <v>89</v>
      </c>
      <c r="E335" s="25">
        <v>1</v>
      </c>
      <c r="F335" s="26">
        <f>G159</f>
        <v>0.44</v>
      </c>
      <c r="G335" s="27">
        <f t="shared" ref="G335" si="69">TRUNC(F335*E335,2)</f>
        <v>0.44</v>
      </c>
      <c r="H335" s="212"/>
      <c r="I335" s="26">
        <v>0.49</v>
      </c>
    </row>
    <row r="336" spans="1:9" ht="15" customHeight="1">
      <c r="A336" s="28"/>
      <c r="B336" s="29"/>
      <c r="C336" s="29"/>
      <c r="D336" s="29"/>
      <c r="E336" s="383" t="s">
        <v>81</v>
      </c>
      <c r="F336" s="383"/>
      <c r="G336" s="30">
        <f>SUM(G335)</f>
        <v>0.44</v>
      </c>
    </row>
    <row r="337" spans="1:9" ht="15" customHeight="1">
      <c r="A337" s="28"/>
      <c r="B337" s="29"/>
      <c r="C337" s="29"/>
      <c r="D337" s="29"/>
      <c r="E337" s="419" t="s">
        <v>82</v>
      </c>
      <c r="F337" s="419"/>
      <c r="G337" s="31">
        <f>G336+G333+G330</f>
        <v>25.680000000000003</v>
      </c>
    </row>
    <row r="338" spans="1:9" ht="10.15" customHeight="1">
      <c r="A338" s="28"/>
      <c r="B338" s="29"/>
      <c r="C338" s="420"/>
      <c r="D338" s="420"/>
      <c r="E338" s="29"/>
      <c r="F338" s="29"/>
      <c r="G338" s="32"/>
      <c r="I338" s="29"/>
    </row>
    <row r="339" spans="1:9" ht="27" customHeight="1">
      <c r="A339" s="416" t="s">
        <v>292</v>
      </c>
      <c r="B339" s="417"/>
      <c r="C339" s="417"/>
      <c r="D339" s="417"/>
      <c r="E339" s="417"/>
      <c r="F339" s="417"/>
      <c r="G339" s="418"/>
    </row>
    <row r="340" spans="1:9" ht="36.6" customHeight="1">
      <c r="A340" s="408" t="s">
        <v>160</v>
      </c>
      <c r="B340" s="409"/>
      <c r="C340" s="36" t="s">
        <v>4</v>
      </c>
      <c r="D340" s="36" t="s">
        <v>76</v>
      </c>
      <c r="E340" s="36" t="s">
        <v>77</v>
      </c>
      <c r="F340" s="36" t="s">
        <v>78</v>
      </c>
      <c r="G340" s="37" t="s">
        <v>79</v>
      </c>
      <c r="I340" s="36" t="s">
        <v>78</v>
      </c>
    </row>
    <row r="341" spans="1:9" ht="38.25" customHeight="1">
      <c r="A341" s="23" t="s">
        <v>273</v>
      </c>
      <c r="B341" s="80" t="s">
        <v>274</v>
      </c>
      <c r="C341" s="24" t="s">
        <v>18</v>
      </c>
      <c r="D341" s="24" t="s">
        <v>89</v>
      </c>
      <c r="E341" s="25">
        <v>1</v>
      </c>
      <c r="F341" s="26">
        <f t="shared" ref="F341:F346" si="70">TRUNC(I341*(1-$I$10),2)</f>
        <v>2.85</v>
      </c>
      <c r="G341" s="27">
        <f t="shared" ref="G341:G346" si="71">TRUNC(F341*E341,2)</f>
        <v>2.85</v>
      </c>
      <c r="I341" s="26">
        <v>3.18</v>
      </c>
    </row>
    <row r="342" spans="1:9" ht="38.25" customHeight="1">
      <c r="A342" s="23" t="s">
        <v>285</v>
      </c>
      <c r="B342" s="80" t="s">
        <v>286</v>
      </c>
      <c r="C342" s="24" t="s">
        <v>18</v>
      </c>
      <c r="D342" s="24" t="s">
        <v>89</v>
      </c>
      <c r="E342" s="25">
        <v>1</v>
      </c>
      <c r="F342" s="26">
        <f t="shared" si="70"/>
        <v>1.1200000000000001</v>
      </c>
      <c r="G342" s="27">
        <f t="shared" si="71"/>
        <v>1.1200000000000001</v>
      </c>
      <c r="I342" s="26">
        <v>1.25</v>
      </c>
    </row>
    <row r="343" spans="1:9" ht="31.5" customHeight="1">
      <c r="A343" s="23" t="s">
        <v>163</v>
      </c>
      <c r="B343" s="80" t="s">
        <v>164</v>
      </c>
      <c r="C343" s="24" t="s">
        <v>18</v>
      </c>
      <c r="D343" s="24" t="s">
        <v>89</v>
      </c>
      <c r="E343" s="25">
        <v>1</v>
      </c>
      <c r="F343" s="26">
        <f t="shared" si="70"/>
        <v>1.02</v>
      </c>
      <c r="G343" s="27">
        <f t="shared" si="71"/>
        <v>1.02</v>
      </c>
      <c r="I343" s="26">
        <v>1.1399999999999999</v>
      </c>
    </row>
    <row r="344" spans="1:9" ht="38.25" customHeight="1">
      <c r="A344" s="23" t="s">
        <v>287</v>
      </c>
      <c r="B344" s="80" t="s">
        <v>288</v>
      </c>
      <c r="C344" s="24" t="s">
        <v>18</v>
      </c>
      <c r="D344" s="24" t="s">
        <v>89</v>
      </c>
      <c r="E344" s="25">
        <v>1</v>
      </c>
      <c r="F344" s="26">
        <f t="shared" si="70"/>
        <v>0.52</v>
      </c>
      <c r="G344" s="27">
        <f t="shared" si="71"/>
        <v>0.52</v>
      </c>
      <c r="I344" s="26">
        <v>0.59</v>
      </c>
    </row>
    <row r="345" spans="1:9" ht="31.5" customHeight="1">
      <c r="A345" s="23" t="s">
        <v>167</v>
      </c>
      <c r="B345" s="80" t="s">
        <v>168</v>
      </c>
      <c r="C345" s="24" t="s">
        <v>18</v>
      </c>
      <c r="D345" s="24" t="s">
        <v>89</v>
      </c>
      <c r="E345" s="25">
        <v>1</v>
      </c>
      <c r="F345" s="26">
        <f t="shared" si="70"/>
        <v>0.06</v>
      </c>
      <c r="G345" s="27">
        <f t="shared" si="71"/>
        <v>0.06</v>
      </c>
      <c r="I345" s="26">
        <v>7.0000000000000007E-2</v>
      </c>
    </row>
    <row r="346" spans="1:9" ht="38.25" customHeight="1">
      <c r="A346" s="23" t="s">
        <v>279</v>
      </c>
      <c r="B346" s="80" t="s">
        <v>280</v>
      </c>
      <c r="C346" s="24" t="s">
        <v>18</v>
      </c>
      <c r="D346" s="24" t="s">
        <v>89</v>
      </c>
      <c r="E346" s="25">
        <v>1</v>
      </c>
      <c r="F346" s="26">
        <f t="shared" si="70"/>
        <v>0.91</v>
      </c>
      <c r="G346" s="27">
        <f t="shared" si="71"/>
        <v>0.91</v>
      </c>
      <c r="I346" s="26">
        <v>1.02</v>
      </c>
    </row>
    <row r="347" spans="1:9" ht="15" customHeight="1">
      <c r="A347" s="28"/>
      <c r="B347" s="29"/>
      <c r="C347" s="29"/>
      <c r="D347" s="29"/>
      <c r="E347" s="383" t="s">
        <v>169</v>
      </c>
      <c r="F347" s="383"/>
      <c r="G347" s="30">
        <f>SUM(G341:G346)</f>
        <v>6.4799999999999995</v>
      </c>
    </row>
    <row r="348" spans="1:9" ht="25.15" customHeight="1">
      <c r="A348" s="408" t="s">
        <v>170</v>
      </c>
      <c r="B348" s="409"/>
      <c r="C348" s="36" t="s">
        <v>4</v>
      </c>
      <c r="D348" s="36" t="s">
        <v>76</v>
      </c>
      <c r="E348" s="36" t="s">
        <v>77</v>
      </c>
      <c r="F348" s="36" t="s">
        <v>78</v>
      </c>
      <c r="G348" s="37" t="s">
        <v>79</v>
      </c>
      <c r="I348" s="36" t="s">
        <v>78</v>
      </c>
    </row>
    <row r="349" spans="1:9" ht="36" customHeight="1">
      <c r="A349" s="23" t="s">
        <v>232</v>
      </c>
      <c r="B349" s="80" t="s">
        <v>233</v>
      </c>
      <c r="C349" s="24" t="s">
        <v>18</v>
      </c>
      <c r="D349" s="24" t="s">
        <v>89</v>
      </c>
      <c r="E349" s="25">
        <v>1</v>
      </c>
      <c r="F349" s="26">
        <f>TRUNC(I349*(1-$I$10),2)</f>
        <v>14.41</v>
      </c>
      <c r="G349" s="27">
        <f t="shared" ref="G349" si="72">TRUNC(F349*E349,2)</f>
        <v>14.41</v>
      </c>
      <c r="I349" s="26">
        <v>16.059999999999999</v>
      </c>
    </row>
    <row r="350" spans="1:9" ht="15" customHeight="1">
      <c r="A350" s="28"/>
      <c r="B350" s="29"/>
      <c r="C350" s="29"/>
      <c r="D350" s="29"/>
      <c r="E350" s="383" t="s">
        <v>173</v>
      </c>
      <c r="F350" s="383"/>
      <c r="G350" s="30">
        <f>SUM(G349)</f>
        <v>14.41</v>
      </c>
    </row>
    <row r="351" spans="1:9" ht="28.9" customHeight="1">
      <c r="A351" s="408" t="s">
        <v>75</v>
      </c>
      <c r="B351" s="409"/>
      <c r="C351" s="36" t="s">
        <v>4</v>
      </c>
      <c r="D351" s="36" t="s">
        <v>76</v>
      </c>
      <c r="E351" s="36" t="s">
        <v>77</v>
      </c>
      <c r="F351" s="36" t="s">
        <v>78</v>
      </c>
      <c r="G351" s="37" t="s">
        <v>79</v>
      </c>
      <c r="I351" s="36" t="s">
        <v>78</v>
      </c>
    </row>
    <row r="352" spans="1:9" ht="33" customHeight="1">
      <c r="A352" s="23">
        <v>95388</v>
      </c>
      <c r="B352" s="80" t="s">
        <v>293</v>
      </c>
      <c r="C352" s="24" t="s">
        <v>18</v>
      </c>
      <c r="D352" s="24" t="s">
        <v>89</v>
      </c>
      <c r="E352" s="25">
        <v>1</v>
      </c>
      <c r="F352" s="26">
        <f>G165</f>
        <v>7.0000000000000007E-2</v>
      </c>
      <c r="G352" s="27">
        <f>TRUNC(F352*E352,2)</f>
        <v>7.0000000000000007E-2</v>
      </c>
      <c r="H352" s="212"/>
      <c r="I352" s="26">
        <v>0.08</v>
      </c>
    </row>
    <row r="353" spans="1:7" ht="15" customHeight="1">
      <c r="A353" s="28"/>
      <c r="B353" s="29"/>
      <c r="C353" s="29"/>
      <c r="D353" s="29"/>
      <c r="E353" s="383" t="s">
        <v>81</v>
      </c>
      <c r="F353" s="383"/>
      <c r="G353" s="30">
        <f>SUM(G352)</f>
        <v>7.0000000000000007E-2</v>
      </c>
    </row>
    <row r="354" spans="1:7" ht="15" customHeight="1" thickBot="1">
      <c r="A354" s="33"/>
      <c r="B354" s="34"/>
      <c r="C354" s="34"/>
      <c r="D354" s="34"/>
      <c r="E354" s="370" t="s">
        <v>82</v>
      </c>
      <c r="F354" s="370"/>
      <c r="G354" s="35">
        <f>G353+G350+G347</f>
        <v>20.96</v>
      </c>
    </row>
    <row r="355" spans="1:7" ht="15" thickTop="1"/>
    <row r="360" spans="1:7" ht="72">
      <c r="B360" s="38" t="s">
        <v>365</v>
      </c>
    </row>
  </sheetData>
  <mergeCells count="240">
    <mergeCell ref="C12:D12"/>
    <mergeCell ref="A13:G13"/>
    <mergeCell ref="A14:B14"/>
    <mergeCell ref="E19:F19"/>
    <mergeCell ref="C27:D27"/>
    <mergeCell ref="A28:G28"/>
    <mergeCell ref="A29:B29"/>
    <mergeCell ref="E34:F34"/>
    <mergeCell ref="A35:B35"/>
    <mergeCell ref="A20:B20"/>
    <mergeCell ref="E22:F22"/>
    <mergeCell ref="A23:B23"/>
    <mergeCell ref="E25:F25"/>
    <mergeCell ref="E26:F26"/>
    <mergeCell ref="A43:G43"/>
    <mergeCell ref="A44:B44"/>
    <mergeCell ref="E46:F46"/>
    <mergeCell ref="A47:B47"/>
    <mergeCell ref="E51:F51"/>
    <mergeCell ref="E37:F37"/>
    <mergeCell ref="A38:B38"/>
    <mergeCell ref="E40:F40"/>
    <mergeCell ref="E41:F41"/>
    <mergeCell ref="C42:D42"/>
    <mergeCell ref="A58:B58"/>
    <mergeCell ref="E64:F64"/>
    <mergeCell ref="E65:F65"/>
    <mergeCell ref="C66:D66"/>
    <mergeCell ref="A67:G67"/>
    <mergeCell ref="E52:F52"/>
    <mergeCell ref="C53:D53"/>
    <mergeCell ref="A54:G54"/>
    <mergeCell ref="A55:B55"/>
    <mergeCell ref="E57:F57"/>
    <mergeCell ref="A75:B75"/>
    <mergeCell ref="E78:F78"/>
    <mergeCell ref="E79:F79"/>
    <mergeCell ref="C80:D80"/>
    <mergeCell ref="A81:G81"/>
    <mergeCell ref="A68:B68"/>
    <mergeCell ref="E71:F71"/>
    <mergeCell ref="E72:F72"/>
    <mergeCell ref="C73:D73"/>
    <mergeCell ref="A74:G74"/>
    <mergeCell ref="A89:B89"/>
    <mergeCell ref="E92:F92"/>
    <mergeCell ref="E93:F93"/>
    <mergeCell ref="C94:D94"/>
    <mergeCell ref="A95:G95"/>
    <mergeCell ref="A82:B82"/>
    <mergeCell ref="E85:F85"/>
    <mergeCell ref="E86:F86"/>
    <mergeCell ref="C87:D87"/>
    <mergeCell ref="A88:G88"/>
    <mergeCell ref="A102:B102"/>
    <mergeCell ref="E104:F104"/>
    <mergeCell ref="E105:F105"/>
    <mergeCell ref="C106:D106"/>
    <mergeCell ref="A107:G107"/>
    <mergeCell ref="A96:B96"/>
    <mergeCell ref="E98:F98"/>
    <mergeCell ref="E99:F99"/>
    <mergeCell ref="C100:D100"/>
    <mergeCell ref="A101:G101"/>
    <mergeCell ref="A114:B114"/>
    <mergeCell ref="E116:F116"/>
    <mergeCell ref="E117:F117"/>
    <mergeCell ref="C118:D118"/>
    <mergeCell ref="A119:G119"/>
    <mergeCell ref="A108:B108"/>
    <mergeCell ref="E110:F110"/>
    <mergeCell ref="E111:F111"/>
    <mergeCell ref="C112:D112"/>
    <mergeCell ref="A113:G113"/>
    <mergeCell ref="A126:B126"/>
    <mergeCell ref="E128:F128"/>
    <mergeCell ref="E129:F129"/>
    <mergeCell ref="C130:D130"/>
    <mergeCell ref="A131:G131"/>
    <mergeCell ref="A120:B120"/>
    <mergeCell ref="E122:F122"/>
    <mergeCell ref="E123:F123"/>
    <mergeCell ref="C124:D124"/>
    <mergeCell ref="A125:G125"/>
    <mergeCell ref="A138:B138"/>
    <mergeCell ref="E140:F140"/>
    <mergeCell ref="E141:F141"/>
    <mergeCell ref="C142:D142"/>
    <mergeCell ref="A143:G143"/>
    <mergeCell ref="A132:B132"/>
    <mergeCell ref="E134:F134"/>
    <mergeCell ref="E135:F135"/>
    <mergeCell ref="C136:D136"/>
    <mergeCell ref="A137:G137"/>
    <mergeCell ref="A150:B150"/>
    <mergeCell ref="E152:F152"/>
    <mergeCell ref="E153:F153"/>
    <mergeCell ref="C154:D154"/>
    <mergeCell ref="A155:G155"/>
    <mergeCell ref="A144:B144"/>
    <mergeCell ref="E146:F146"/>
    <mergeCell ref="E147:F147"/>
    <mergeCell ref="C148:D148"/>
    <mergeCell ref="A149:G149"/>
    <mergeCell ref="A162:B162"/>
    <mergeCell ref="E164:F164"/>
    <mergeCell ref="E165:F165"/>
    <mergeCell ref="C166:D166"/>
    <mergeCell ref="A167:G167"/>
    <mergeCell ref="A156:B156"/>
    <mergeCell ref="E158:F158"/>
    <mergeCell ref="E159:F159"/>
    <mergeCell ref="C160:D160"/>
    <mergeCell ref="A161:G161"/>
    <mergeCell ref="E179:F179"/>
    <mergeCell ref="E180:F180"/>
    <mergeCell ref="C181:D181"/>
    <mergeCell ref="A182:G182"/>
    <mergeCell ref="A183:B183"/>
    <mergeCell ref="A168:B168"/>
    <mergeCell ref="E173:F173"/>
    <mergeCell ref="A174:B174"/>
    <mergeCell ref="E176:F176"/>
    <mergeCell ref="A177:B177"/>
    <mergeCell ref="E195:F195"/>
    <mergeCell ref="C196:D196"/>
    <mergeCell ref="A197:G197"/>
    <mergeCell ref="A198:B198"/>
    <mergeCell ref="E203:F203"/>
    <mergeCell ref="E188:F188"/>
    <mergeCell ref="A189:B189"/>
    <mergeCell ref="E191:F191"/>
    <mergeCell ref="A192:B192"/>
    <mergeCell ref="E194:F194"/>
    <mergeCell ref="C211:D211"/>
    <mergeCell ref="A212:G212"/>
    <mergeCell ref="A213:B213"/>
    <mergeCell ref="E218:F218"/>
    <mergeCell ref="A219:B219"/>
    <mergeCell ref="A204:B204"/>
    <mergeCell ref="E206:F206"/>
    <mergeCell ref="A207:B207"/>
    <mergeCell ref="E209:F209"/>
    <mergeCell ref="E210:F210"/>
    <mergeCell ref="A227:G227"/>
    <mergeCell ref="A228:B228"/>
    <mergeCell ref="E230:F230"/>
    <mergeCell ref="A231:B231"/>
    <mergeCell ref="E234:F234"/>
    <mergeCell ref="E221:F221"/>
    <mergeCell ref="A222:B222"/>
    <mergeCell ref="E224:F224"/>
    <mergeCell ref="E225:F225"/>
    <mergeCell ref="C226:D226"/>
    <mergeCell ref="A241:B241"/>
    <mergeCell ref="E246:F246"/>
    <mergeCell ref="E247:F247"/>
    <mergeCell ref="C248:D248"/>
    <mergeCell ref="A249:G249"/>
    <mergeCell ref="E235:F235"/>
    <mergeCell ref="C236:D236"/>
    <mergeCell ref="A237:G237"/>
    <mergeCell ref="A238:B238"/>
    <mergeCell ref="E240:F240"/>
    <mergeCell ref="A256:B256"/>
    <mergeCell ref="E258:F258"/>
    <mergeCell ref="E259:F259"/>
    <mergeCell ref="C260:D260"/>
    <mergeCell ref="A261:G261"/>
    <mergeCell ref="A250:B250"/>
    <mergeCell ref="E252:F252"/>
    <mergeCell ref="E253:F253"/>
    <mergeCell ref="C254:D254"/>
    <mergeCell ref="A255:G255"/>
    <mergeCell ref="A268:B268"/>
    <mergeCell ref="E270:F270"/>
    <mergeCell ref="E271:F271"/>
    <mergeCell ref="C272:D272"/>
    <mergeCell ref="A273:G273"/>
    <mergeCell ref="A262:B262"/>
    <mergeCell ref="E264:F264"/>
    <mergeCell ref="E265:F265"/>
    <mergeCell ref="C266:D266"/>
    <mergeCell ref="A267:G267"/>
    <mergeCell ref="E287:F287"/>
    <mergeCell ref="E288:F288"/>
    <mergeCell ref="C289:D289"/>
    <mergeCell ref="A290:G290"/>
    <mergeCell ref="A291:B291"/>
    <mergeCell ref="A274:B274"/>
    <mergeCell ref="E281:F281"/>
    <mergeCell ref="A282:B282"/>
    <mergeCell ref="E284:F284"/>
    <mergeCell ref="A285:B285"/>
    <mergeCell ref="E305:F305"/>
    <mergeCell ref="C306:D306"/>
    <mergeCell ref="A307:G307"/>
    <mergeCell ref="A308:B308"/>
    <mergeCell ref="E315:F315"/>
    <mergeCell ref="E298:F298"/>
    <mergeCell ref="A299:B299"/>
    <mergeCell ref="E301:F301"/>
    <mergeCell ref="A302:B302"/>
    <mergeCell ref="E304:F304"/>
    <mergeCell ref="E337:F337"/>
    <mergeCell ref="C338:D338"/>
    <mergeCell ref="C323:D323"/>
    <mergeCell ref="A324:G324"/>
    <mergeCell ref="A325:B325"/>
    <mergeCell ref="E330:F330"/>
    <mergeCell ref="A331:B331"/>
    <mergeCell ref="A316:B316"/>
    <mergeCell ref="E318:F318"/>
    <mergeCell ref="A319:B319"/>
    <mergeCell ref="E321:F321"/>
    <mergeCell ref="E322:F322"/>
    <mergeCell ref="A351:B351"/>
    <mergeCell ref="E353:F353"/>
    <mergeCell ref="E354:F354"/>
    <mergeCell ref="C2:G2"/>
    <mergeCell ref="C3:G3"/>
    <mergeCell ref="C4:G4"/>
    <mergeCell ref="A6:B6"/>
    <mergeCell ref="A7:B7"/>
    <mergeCell ref="A8:B8"/>
    <mergeCell ref="A9:B9"/>
    <mergeCell ref="A10:B10"/>
    <mergeCell ref="C6:G6"/>
    <mergeCell ref="C7:G7"/>
    <mergeCell ref="C8:G8"/>
    <mergeCell ref="C9:G9"/>
    <mergeCell ref="A11:G11"/>
    <mergeCell ref="A339:G339"/>
    <mergeCell ref="A340:B340"/>
    <mergeCell ref="E347:F347"/>
    <mergeCell ref="A348:B348"/>
    <mergeCell ref="E350:F350"/>
    <mergeCell ref="E333:F333"/>
    <mergeCell ref="A334:B334"/>
    <mergeCell ref="E336:F336"/>
  </mergeCells>
  <pageMargins left="0.59055118110236227" right="0.59055118110236227" top="0.79" bottom="0.64" header="0" footer="0.34"/>
  <pageSetup scale="55" fitToHeight="0" orientation="portrait" r:id="rId1"/>
  <headerFooter>
    <oddFooter>&amp;CCONSTRUTORA VC LTDA; CNPJ:  35.634.600/0001-96; Endereço: Pass Suely, Conjunto Turmalina, 05, bairro:Uma; Belem-PA; CEP: 66.652-210; e-mail: atacadovc@gmail.com; Insc. Estadual: 15.671.790-5 – Insc. Municipal: 3346962; Tel (91) 98517-1665.</oddFooter>
  </headerFooter>
  <rowBreaks count="1" manualBreakCount="1">
    <brk id="71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5497"/>
  <sheetViews>
    <sheetView view="pageBreakPreview" topLeftCell="A7" zoomScale="95" zoomScaleNormal="100" zoomScaleSheetLayoutView="95" workbookViewId="0">
      <selection activeCell="M20" sqref="M20"/>
    </sheetView>
  </sheetViews>
  <sheetFormatPr defaultColWidth="8" defaultRowHeight="12.75"/>
  <cols>
    <col min="1" max="1" width="8" style="146"/>
    <col min="2" max="2" width="37" style="146" customWidth="1"/>
    <col min="3" max="3" width="11.875" style="146" customWidth="1"/>
    <col min="4" max="4" width="6.625" style="206" customWidth="1"/>
    <col min="5" max="5" width="16.625" style="207" customWidth="1"/>
    <col min="6" max="7" width="16.625" style="208" customWidth="1"/>
    <col min="8" max="8" width="9.375" style="146" bestFit="1" customWidth="1"/>
    <col min="9" max="9" width="16" style="146" customWidth="1"/>
    <col min="10" max="16384" width="8" style="146"/>
  </cols>
  <sheetData>
    <row r="1" spans="1:7" ht="14.25">
      <c r="A1" s="140"/>
      <c r="B1" s="141" t="s">
        <v>399</v>
      </c>
      <c r="C1" s="142" t="s">
        <v>349</v>
      </c>
      <c r="D1" s="143"/>
      <c r="E1" s="143"/>
      <c r="F1" s="144"/>
      <c r="G1" s="145"/>
    </row>
    <row r="2" spans="1:7" ht="14.25">
      <c r="A2" s="147"/>
      <c r="B2" s="148" t="s">
        <v>400</v>
      </c>
      <c r="C2" s="149" t="s">
        <v>401</v>
      </c>
      <c r="D2" s="150"/>
      <c r="E2" s="150"/>
      <c r="F2" s="151"/>
      <c r="G2" s="152"/>
    </row>
    <row r="3" spans="1:7" ht="14.25">
      <c r="A3" s="147"/>
      <c r="B3" s="148" t="s">
        <v>402</v>
      </c>
      <c r="C3" s="149" t="s">
        <v>403</v>
      </c>
      <c r="D3" s="150"/>
      <c r="E3" s="150"/>
      <c r="F3" s="151"/>
      <c r="G3" s="152"/>
    </row>
    <row r="4" spans="1:7" ht="14.25">
      <c r="A4" s="147"/>
      <c r="B4" s="148" t="s">
        <v>404</v>
      </c>
      <c r="C4" s="149" t="s">
        <v>405</v>
      </c>
      <c r="D4" s="150"/>
      <c r="E4" s="150"/>
      <c r="F4" s="151"/>
      <c r="G4" s="152"/>
    </row>
    <row r="5" spans="1:7" ht="14.25">
      <c r="A5" s="147"/>
      <c r="B5" s="148" t="s">
        <v>406</v>
      </c>
      <c r="C5" s="149" t="s">
        <v>407</v>
      </c>
      <c r="D5" s="150"/>
      <c r="E5" s="150"/>
      <c r="F5" s="151"/>
      <c r="G5" s="152"/>
    </row>
    <row r="6" spans="1:7" ht="14.25">
      <c r="A6" s="147"/>
      <c r="B6" s="148" t="s">
        <v>408</v>
      </c>
      <c r="C6" s="149" t="s">
        <v>409</v>
      </c>
      <c r="D6" s="150"/>
      <c r="E6" s="150"/>
      <c r="F6" s="151"/>
      <c r="G6" s="152"/>
    </row>
    <row r="7" spans="1:7" ht="14.25">
      <c r="A7" s="147"/>
      <c r="B7" s="148" t="s">
        <v>410</v>
      </c>
      <c r="C7" s="149">
        <v>4345</v>
      </c>
      <c r="D7" s="150"/>
      <c r="E7" s="150"/>
      <c r="F7" s="151"/>
      <c r="G7" s="152"/>
    </row>
    <row r="8" spans="1:7" ht="14.25">
      <c r="A8" s="147"/>
      <c r="B8" s="148" t="s">
        <v>411</v>
      </c>
      <c r="C8" s="149" t="s">
        <v>412</v>
      </c>
      <c r="D8" s="150"/>
      <c r="E8" s="150"/>
      <c r="F8" s="151"/>
      <c r="G8" s="152"/>
    </row>
    <row r="9" spans="1:7" ht="14.25">
      <c r="A9" s="147"/>
      <c r="B9" s="148" t="s">
        <v>413</v>
      </c>
      <c r="C9" s="149" t="s">
        <v>414</v>
      </c>
      <c r="D9" s="150"/>
      <c r="E9" s="150"/>
      <c r="F9" s="151"/>
      <c r="G9" s="152"/>
    </row>
    <row r="10" spans="1:7">
      <c r="A10" s="147"/>
      <c r="D10" s="153"/>
      <c r="E10" s="154"/>
      <c r="F10" s="151"/>
      <c r="G10" s="152"/>
    </row>
    <row r="11" spans="1:7" s="161" customFormat="1" ht="15">
      <c r="A11" s="155"/>
      <c r="B11" s="156"/>
      <c r="C11" s="157"/>
      <c r="D11" s="156"/>
      <c r="E11" s="158"/>
      <c r="F11" s="159" t="s">
        <v>415</v>
      </c>
      <c r="G11" s="160">
        <v>0.29770000000000002</v>
      </c>
    </row>
    <row r="12" spans="1:7" s="161" customFormat="1" ht="15">
      <c r="A12" s="155"/>
      <c r="B12" s="156"/>
      <c r="C12" s="157"/>
      <c r="D12" s="157"/>
      <c r="E12" s="162"/>
      <c r="F12" s="159" t="s">
        <v>416</v>
      </c>
      <c r="G12" s="160">
        <v>0.77580000000000005</v>
      </c>
    </row>
    <row r="13" spans="1:7" s="161" customFormat="1" ht="15">
      <c r="A13" s="155"/>
      <c r="B13" s="156"/>
      <c r="C13" s="157"/>
      <c r="D13" s="157"/>
      <c r="E13" s="162"/>
      <c r="F13" s="159" t="s">
        <v>417</v>
      </c>
      <c r="G13" s="160">
        <v>0.42380000000000001</v>
      </c>
    </row>
    <row r="14" spans="1:7" s="161" customFormat="1" ht="15">
      <c r="A14" s="155"/>
      <c r="B14" s="156"/>
      <c r="C14" s="157"/>
      <c r="D14" s="157"/>
      <c r="E14" s="162"/>
      <c r="F14" s="164"/>
      <c r="G14" s="163"/>
    </row>
    <row r="15" spans="1:7" ht="15.75" customHeight="1">
      <c r="A15" s="425" t="s">
        <v>418</v>
      </c>
      <c r="B15" s="426"/>
      <c r="C15" s="426"/>
      <c r="D15" s="426"/>
      <c r="E15" s="426"/>
      <c r="F15" s="426"/>
      <c r="G15" s="427"/>
    </row>
    <row r="16" spans="1:7">
      <c r="A16" s="147"/>
      <c r="B16" s="165"/>
      <c r="C16" s="165"/>
      <c r="D16" s="166"/>
      <c r="E16" s="167"/>
      <c r="F16" s="167"/>
      <c r="G16" s="168"/>
    </row>
    <row r="17" spans="1:9" ht="45">
      <c r="A17" s="169" t="s">
        <v>419</v>
      </c>
      <c r="B17" s="170" t="s">
        <v>420</v>
      </c>
      <c r="C17" s="171" t="s">
        <v>421</v>
      </c>
      <c r="D17" s="170" t="s">
        <v>422</v>
      </c>
      <c r="E17" s="172" t="s">
        <v>423</v>
      </c>
      <c r="F17" s="172" t="s">
        <v>424</v>
      </c>
      <c r="G17" s="173" t="s">
        <v>425</v>
      </c>
    </row>
    <row r="18" spans="1:9" ht="29.25" customHeight="1">
      <c r="A18" s="174">
        <v>1</v>
      </c>
      <c r="B18" s="175" t="str">
        <f>'COMPOSICOES AUXILIARES'!B21</f>
        <v>APONTADOR OU APROPRIADOR DE MAO DE OBRA (HORISTA)</v>
      </c>
      <c r="C18" s="175" t="s">
        <v>170</v>
      </c>
      <c r="D18" s="176" t="s">
        <v>89</v>
      </c>
      <c r="E18" s="177">
        <f t="shared" ref="E18:E20" si="0">ROUND((G18/(1+$F$21)),2)</f>
        <v>9.08</v>
      </c>
      <c r="F18" s="178">
        <f t="shared" ref="F18:F20" si="1">$G$12</f>
        <v>0.77580000000000005</v>
      </c>
      <c r="G18" s="177">
        <f>'COMPOSICOES AUXILIARES'!F21</f>
        <v>16.13</v>
      </c>
      <c r="H18" s="179"/>
      <c r="I18" s="180">
        <f>G18*44*4</f>
        <v>2838.8799999999997</v>
      </c>
    </row>
    <row r="19" spans="1:9" ht="18.75" customHeight="1">
      <c r="A19" s="174">
        <v>2</v>
      </c>
      <c r="B19" s="175" t="str">
        <f>'COMPOSICOES AUXILIARES'!B36</f>
        <v>AUXILIAR DE ALMOXARIFE (HORISTA)</v>
      </c>
      <c r="C19" s="175" t="s">
        <v>170</v>
      </c>
      <c r="D19" s="176" t="s">
        <v>89</v>
      </c>
      <c r="E19" s="177">
        <f t="shared" si="0"/>
        <v>8.19</v>
      </c>
      <c r="F19" s="178">
        <f t="shared" si="1"/>
        <v>0.77580000000000005</v>
      </c>
      <c r="G19" s="177">
        <f>'COMPOSICOES AUXILIARES'!F36</f>
        <v>14.54</v>
      </c>
      <c r="I19" s="180">
        <f t="shared" ref="I19:I28" si="2">G19*44*4</f>
        <v>2559.04</v>
      </c>
    </row>
    <row r="20" spans="1:9" ht="18.75" customHeight="1">
      <c r="A20" s="174">
        <v>3</v>
      </c>
      <c r="B20" s="175" t="str">
        <f>'COMPOSICOES AUXILIARES'!B175</f>
        <v>ENCARREGADO GERAL DE OBRAS (HORISTA)</v>
      </c>
      <c r="C20" s="175" t="s">
        <v>170</v>
      </c>
      <c r="D20" s="176" t="s">
        <v>89</v>
      </c>
      <c r="E20" s="177">
        <f t="shared" si="0"/>
        <v>9.08</v>
      </c>
      <c r="F20" s="178">
        <f t="shared" si="1"/>
        <v>0.77580000000000005</v>
      </c>
      <c r="G20" s="177">
        <f>'COMPOSICOES AUXILIARES'!F175</f>
        <v>16.13</v>
      </c>
      <c r="I20" s="180">
        <f t="shared" si="2"/>
        <v>2838.8799999999997</v>
      </c>
    </row>
    <row r="21" spans="1:9" ht="18.75" customHeight="1">
      <c r="A21" s="174">
        <v>4</v>
      </c>
      <c r="B21" s="175" t="str">
        <f>'COMPOSICOES AUXILIARES'!B190</f>
        <v>ENGENHEIRO CIVIL DE OBRA JUNIOR</v>
      </c>
      <c r="C21" s="175" t="s">
        <v>170</v>
      </c>
      <c r="D21" s="176" t="s">
        <v>89</v>
      </c>
      <c r="E21" s="177">
        <f>ROUND((G21/(1+$F$21)),2)</f>
        <v>48.58</v>
      </c>
      <c r="F21" s="178">
        <f>$G$12</f>
        <v>0.77580000000000005</v>
      </c>
      <c r="G21" s="177">
        <f>'COMPOSICOES AUXILIARES'!F190</f>
        <v>86.26</v>
      </c>
      <c r="I21" s="180">
        <f t="shared" si="2"/>
        <v>15181.76</v>
      </c>
    </row>
    <row r="22" spans="1:9" ht="18.75" customHeight="1">
      <c r="A22" s="174">
        <v>5</v>
      </c>
      <c r="B22" s="175" t="str">
        <f>'COMPOSICOES AUXILIARES'!B205</f>
        <v>ENGENHEIRO CIVIL DE OBRA PLENO</v>
      </c>
      <c r="C22" s="175" t="s">
        <v>170</v>
      </c>
      <c r="D22" s="176" t="s">
        <v>89</v>
      </c>
      <c r="E22" s="177">
        <f t="shared" ref="E22:E28" si="3">ROUND((G22/(1+$F$21)),2)</f>
        <v>55.3</v>
      </c>
      <c r="F22" s="178">
        <f t="shared" ref="F22:F28" si="4">$G$12</f>
        <v>0.77580000000000005</v>
      </c>
      <c r="G22" s="177">
        <f>'COMPOSICOES AUXILIARES'!F205</f>
        <v>98.2</v>
      </c>
      <c r="I22" s="180">
        <f t="shared" si="2"/>
        <v>17283.2</v>
      </c>
    </row>
    <row r="23" spans="1:9" ht="18.75" customHeight="1">
      <c r="A23" s="174">
        <v>6</v>
      </c>
      <c r="B23" s="175" t="str">
        <f>'COMPOSICOES AUXILIARES'!B220</f>
        <v>MESTRE DE OBRAS (HORISTA)</v>
      </c>
      <c r="C23" s="175" t="s">
        <v>170</v>
      </c>
      <c r="D23" s="176" t="s">
        <v>89</v>
      </c>
      <c r="E23" s="177">
        <f t="shared" si="3"/>
        <v>14.29</v>
      </c>
      <c r="F23" s="178">
        <f t="shared" si="4"/>
        <v>0.77580000000000005</v>
      </c>
      <c r="G23" s="177">
        <f>'COMPOSICOES AUXILIARES'!F220</f>
        <v>25.37</v>
      </c>
      <c r="I23" s="180">
        <f t="shared" si="2"/>
        <v>4465.12</v>
      </c>
    </row>
    <row r="24" spans="1:9" ht="29.25" customHeight="1">
      <c r="A24" s="174">
        <v>7</v>
      </c>
      <c r="B24" s="175" t="str">
        <f>'COMPOSICOES AUXILIARES'!B283</f>
        <v>MOTORISTA DE CAMINHAO-BASCULANTE (HORISTA)</v>
      </c>
      <c r="C24" s="175" t="s">
        <v>170</v>
      </c>
      <c r="D24" s="176" t="s">
        <v>89</v>
      </c>
      <c r="E24" s="177">
        <f t="shared" si="3"/>
        <v>9.06</v>
      </c>
      <c r="F24" s="178">
        <f t="shared" si="4"/>
        <v>0.77580000000000005</v>
      </c>
      <c r="G24" s="177">
        <f>'COMPOSICOES AUXILIARES'!F283</f>
        <v>16.09</v>
      </c>
      <c r="I24" s="180">
        <f t="shared" si="2"/>
        <v>2831.84</v>
      </c>
    </row>
    <row r="25" spans="1:9" ht="18.75" customHeight="1">
      <c r="A25" s="174">
        <v>8</v>
      </c>
      <c r="B25" s="175" t="str">
        <f>'COMPOSICOES AUXILIARES'!B300</f>
        <v>OPERADOR DE MOTONIVELADORA</v>
      </c>
      <c r="C25" s="175" t="s">
        <v>170</v>
      </c>
      <c r="D25" s="176" t="s">
        <v>89</v>
      </c>
      <c r="E25" s="177">
        <f t="shared" si="3"/>
        <v>10.82</v>
      </c>
      <c r="F25" s="178">
        <f t="shared" si="4"/>
        <v>0.77580000000000005</v>
      </c>
      <c r="G25" s="177">
        <f>'COMPOSICOES AUXILIARES'!F300</f>
        <v>19.21</v>
      </c>
      <c r="I25" s="180">
        <f t="shared" si="2"/>
        <v>3380.96</v>
      </c>
    </row>
    <row r="26" spans="1:9" ht="18.75" customHeight="1">
      <c r="A26" s="174">
        <v>9</v>
      </c>
      <c r="B26" s="175" t="str">
        <f>'COMPOSICOES AUXILIARES'!B317</f>
        <v>SERVENTE DE OBRAS</v>
      </c>
      <c r="C26" s="175" t="s">
        <v>170</v>
      </c>
      <c r="D26" s="176" t="s">
        <v>89</v>
      </c>
      <c r="E26" s="177">
        <f t="shared" si="3"/>
        <v>5.94</v>
      </c>
      <c r="F26" s="178">
        <f t="shared" si="4"/>
        <v>0.77580000000000005</v>
      </c>
      <c r="G26" s="177">
        <f>'COMPOSICOES AUXILIARES'!F317</f>
        <v>10.55</v>
      </c>
      <c r="H26" s="179"/>
      <c r="I26" s="180">
        <f t="shared" si="2"/>
        <v>1856.8000000000002</v>
      </c>
    </row>
    <row r="27" spans="1:9" ht="29.25" customHeight="1">
      <c r="A27" s="174">
        <v>10</v>
      </c>
      <c r="B27" s="175" t="str">
        <f>'COMPOSICOES AUXILIARES'!B332</f>
        <v>TECNICO EM SEGURANCA DO TRABALHO (HORISTA)</v>
      </c>
      <c r="C27" s="175" t="s">
        <v>170</v>
      </c>
      <c r="D27" s="176" t="s">
        <v>89</v>
      </c>
      <c r="E27" s="177">
        <f t="shared" si="3"/>
        <v>13.2</v>
      </c>
      <c r="F27" s="178">
        <f t="shared" si="4"/>
        <v>0.77580000000000005</v>
      </c>
      <c r="G27" s="177">
        <f>'COMPOSICOES AUXILIARES'!F332</f>
        <v>23.44</v>
      </c>
      <c r="I27" s="180">
        <f t="shared" si="2"/>
        <v>4125.4400000000005</v>
      </c>
    </row>
    <row r="28" spans="1:9" ht="29.25" customHeight="1">
      <c r="A28" s="174">
        <v>11</v>
      </c>
      <c r="B28" s="175" t="str">
        <f>'COMPOSICOES AUXILIARES'!B349</f>
        <v>VIGIA NOTURNO, HORA EFETIVAMENTE TRABALHADA DE 22 H AS 5 H (COM ADICIONAL NOTURNO)</v>
      </c>
      <c r="C28" s="175" t="s">
        <v>170</v>
      </c>
      <c r="D28" s="176" t="s">
        <v>89</v>
      </c>
      <c r="E28" s="177">
        <f t="shared" si="3"/>
        <v>8.11</v>
      </c>
      <c r="F28" s="178">
        <f t="shared" si="4"/>
        <v>0.77580000000000005</v>
      </c>
      <c r="G28" s="177">
        <f>'COMPOSICOES AUXILIARES'!F349</f>
        <v>14.41</v>
      </c>
      <c r="I28" s="180">
        <f t="shared" si="2"/>
        <v>2536.16</v>
      </c>
    </row>
    <row r="29" spans="1:9" ht="46.5" customHeight="1">
      <c r="A29" s="428" t="s">
        <v>426</v>
      </c>
      <c r="B29" s="429"/>
      <c r="C29" s="429"/>
      <c r="D29" s="429"/>
      <c r="E29" s="429"/>
      <c r="F29" s="429"/>
      <c r="G29" s="430"/>
      <c r="H29" s="181"/>
    </row>
    <row r="30" spans="1:9" ht="14.25">
      <c r="A30" s="147"/>
      <c r="B30" s="182"/>
      <c r="C30" s="182"/>
      <c r="D30" s="182"/>
      <c r="E30" s="183"/>
      <c r="F30" s="183"/>
      <c r="G30" s="184"/>
    </row>
    <row r="31" spans="1:9" ht="14.25">
      <c r="A31" s="185"/>
      <c r="B31" s="431"/>
      <c r="C31" s="431"/>
      <c r="D31" s="431"/>
      <c r="E31" s="431"/>
      <c r="F31" s="431"/>
      <c r="G31" s="432"/>
    </row>
    <row r="32" spans="1:9" ht="15">
      <c r="B32" s="186"/>
      <c r="C32" s="186"/>
      <c r="D32" s="187"/>
      <c r="E32" s="188"/>
      <c r="F32" s="188"/>
      <c r="G32" s="188"/>
    </row>
    <row r="33" spans="2:7" ht="14.25">
      <c r="B33" s="189"/>
      <c r="C33" s="189"/>
      <c r="D33" s="190"/>
      <c r="E33" s="191"/>
      <c r="F33" s="192"/>
      <c r="G33" s="192"/>
    </row>
    <row r="34" spans="2:7" ht="14.25">
      <c r="B34" s="193"/>
      <c r="C34" s="193"/>
      <c r="D34" s="194"/>
      <c r="E34" s="195"/>
      <c r="F34" s="196"/>
      <c r="G34" s="196"/>
    </row>
    <row r="35" spans="2:7" ht="14.25">
      <c r="B35" s="197"/>
      <c r="C35" s="197"/>
      <c r="D35" s="197"/>
      <c r="E35" s="196"/>
      <c r="F35" s="197"/>
      <c r="G35" s="196"/>
    </row>
    <row r="36" spans="2:7" ht="14.25">
      <c r="B36" s="197"/>
      <c r="C36" s="197"/>
      <c r="D36" s="197"/>
      <c r="E36" s="198"/>
      <c r="F36" s="198"/>
      <c r="G36" s="196"/>
    </row>
    <row r="37" spans="2:7" ht="15">
      <c r="B37" s="189"/>
      <c r="C37" s="189"/>
      <c r="D37" s="189"/>
      <c r="E37" s="199"/>
      <c r="F37" s="189"/>
      <c r="G37" s="189"/>
    </row>
    <row r="38" spans="2:7" ht="15">
      <c r="B38" s="186"/>
      <c r="C38" s="186"/>
      <c r="D38" s="187"/>
      <c r="E38" s="200"/>
      <c r="F38" s="188"/>
      <c r="G38" s="188"/>
    </row>
    <row r="39" spans="2:7" ht="14.25">
      <c r="B39" s="189"/>
      <c r="C39" s="189"/>
      <c r="D39" s="190"/>
      <c r="E39" s="201"/>
      <c r="F39" s="192"/>
      <c r="G39" s="192"/>
    </row>
    <row r="40" spans="2:7" ht="14.25">
      <c r="B40" s="193"/>
      <c r="C40" s="193"/>
      <c r="D40" s="194"/>
      <c r="E40" s="201"/>
      <c r="F40" s="196"/>
      <c r="G40" s="196"/>
    </row>
    <row r="41" spans="2:7" ht="14.25">
      <c r="B41" s="197"/>
      <c r="C41" s="197"/>
      <c r="D41" s="197"/>
      <c r="E41" s="200"/>
      <c r="F41" s="197"/>
      <c r="G41" s="196"/>
    </row>
    <row r="42" spans="2:7" ht="14.25">
      <c r="B42" s="197"/>
      <c r="C42" s="197"/>
      <c r="D42" s="197"/>
      <c r="E42" s="200"/>
      <c r="F42" s="198"/>
      <c r="G42" s="196"/>
    </row>
    <row r="43" spans="2:7" ht="14.25">
      <c r="B43" s="189"/>
      <c r="C43" s="189"/>
      <c r="D43" s="189"/>
      <c r="E43" s="201"/>
      <c r="F43" s="189"/>
      <c r="G43" s="189"/>
    </row>
    <row r="44" spans="2:7" ht="15">
      <c r="B44" s="186"/>
      <c r="C44" s="186"/>
      <c r="D44" s="187"/>
      <c r="E44" s="188"/>
      <c r="F44" s="188"/>
      <c r="G44" s="188"/>
    </row>
    <row r="45" spans="2:7" ht="14.25">
      <c r="B45" s="189"/>
      <c r="C45" s="189"/>
      <c r="D45" s="190"/>
      <c r="E45" s="191"/>
      <c r="F45" s="192"/>
      <c r="G45" s="192"/>
    </row>
    <row r="46" spans="2:7" ht="14.25">
      <c r="B46" s="193"/>
      <c r="C46" s="193"/>
      <c r="D46" s="194"/>
      <c r="E46" s="195"/>
      <c r="F46" s="196"/>
      <c r="G46" s="196"/>
    </row>
    <row r="47" spans="2:7" ht="14.25">
      <c r="B47" s="197"/>
      <c r="C47" s="197"/>
      <c r="D47" s="197"/>
      <c r="E47" s="196"/>
      <c r="F47" s="197"/>
      <c r="G47" s="196"/>
    </row>
    <row r="48" spans="2:7" ht="14.25">
      <c r="B48" s="197"/>
      <c r="C48" s="197"/>
      <c r="D48" s="197"/>
      <c r="E48" s="198"/>
      <c r="F48" s="198"/>
      <c r="G48" s="196"/>
    </row>
    <row r="49" spans="2:7" ht="14.25">
      <c r="B49" s="189"/>
      <c r="C49" s="189"/>
      <c r="D49" s="189"/>
      <c r="E49" s="189"/>
      <c r="F49" s="189"/>
      <c r="G49" s="189"/>
    </row>
    <row r="50" spans="2:7" ht="15">
      <c r="B50" s="186"/>
      <c r="C50" s="186"/>
      <c r="D50" s="187"/>
      <c r="E50" s="188"/>
      <c r="F50" s="188"/>
      <c r="G50" s="188"/>
    </row>
    <row r="51" spans="2:7" ht="14.25">
      <c r="B51" s="189"/>
      <c r="C51" s="189"/>
      <c r="D51" s="190"/>
      <c r="E51" s="191"/>
      <c r="F51" s="192"/>
      <c r="G51" s="192"/>
    </row>
    <row r="52" spans="2:7" ht="14.25">
      <c r="B52" s="193"/>
      <c r="C52" s="193"/>
      <c r="D52" s="194"/>
      <c r="E52" s="195"/>
      <c r="F52" s="196"/>
      <c r="G52" s="196"/>
    </row>
    <row r="53" spans="2:7" ht="14.25">
      <c r="B53" s="197"/>
      <c r="C53" s="197"/>
      <c r="D53" s="197"/>
      <c r="E53" s="196"/>
      <c r="F53" s="197"/>
      <c r="G53" s="196"/>
    </row>
    <row r="54" spans="2:7" ht="14.25">
      <c r="B54" s="197"/>
      <c r="C54" s="197"/>
      <c r="D54" s="197"/>
      <c r="E54" s="198"/>
      <c r="F54" s="198"/>
      <c r="G54" s="196"/>
    </row>
    <row r="55" spans="2:7" ht="14.25">
      <c r="B55" s="189"/>
      <c r="C55" s="189"/>
      <c r="D55" s="189"/>
      <c r="E55" s="189"/>
      <c r="F55" s="189"/>
      <c r="G55" s="189"/>
    </row>
    <row r="56" spans="2:7" ht="15">
      <c r="B56" s="186"/>
      <c r="C56" s="186"/>
      <c r="D56" s="187"/>
      <c r="E56" s="188"/>
      <c r="F56" s="188"/>
      <c r="G56" s="188"/>
    </row>
    <row r="57" spans="2:7" ht="14.25">
      <c r="B57" s="189"/>
      <c r="C57" s="189"/>
      <c r="D57" s="190"/>
      <c r="E57" s="191"/>
      <c r="F57" s="192"/>
      <c r="G57" s="192"/>
    </row>
    <row r="58" spans="2:7" ht="14.25">
      <c r="B58" s="193"/>
      <c r="C58" s="193"/>
      <c r="D58" s="194"/>
      <c r="E58" s="195"/>
      <c r="F58" s="196"/>
      <c r="G58" s="196"/>
    </row>
    <row r="59" spans="2:7" ht="14.25">
      <c r="B59" s="197"/>
      <c r="C59" s="197"/>
      <c r="D59" s="197"/>
      <c r="E59" s="196"/>
      <c r="F59" s="197"/>
      <c r="G59" s="196"/>
    </row>
    <row r="60" spans="2:7" ht="14.25">
      <c r="B60" s="197"/>
      <c r="C60" s="197"/>
      <c r="D60" s="197"/>
      <c r="E60" s="198"/>
      <c r="F60" s="198"/>
      <c r="G60" s="196"/>
    </row>
    <row r="61" spans="2:7" ht="14.25">
      <c r="B61" s="189"/>
      <c r="C61" s="189"/>
      <c r="D61" s="189"/>
      <c r="E61" s="189"/>
      <c r="F61" s="189"/>
      <c r="G61" s="189"/>
    </row>
    <row r="62" spans="2:7" ht="15">
      <c r="B62" s="186"/>
      <c r="C62" s="186"/>
      <c r="D62" s="187"/>
      <c r="E62" s="188"/>
      <c r="F62" s="188"/>
      <c r="G62" s="188"/>
    </row>
    <row r="63" spans="2:7" ht="14.25">
      <c r="B63" s="189"/>
      <c r="C63" s="189"/>
      <c r="D63" s="190"/>
      <c r="E63" s="191"/>
      <c r="F63" s="192"/>
      <c r="G63" s="192"/>
    </row>
    <row r="64" spans="2:7" ht="14.25">
      <c r="B64" s="193"/>
      <c r="C64" s="193"/>
      <c r="D64" s="194"/>
      <c r="E64" s="195"/>
      <c r="F64" s="196"/>
      <c r="G64" s="196"/>
    </row>
    <row r="65" spans="2:7" ht="14.25">
      <c r="B65" s="197"/>
      <c r="C65" s="197"/>
      <c r="D65" s="197"/>
      <c r="E65" s="196"/>
      <c r="F65" s="197"/>
      <c r="G65" s="196"/>
    </row>
    <row r="66" spans="2:7" ht="14.25">
      <c r="B66" s="197"/>
      <c r="C66" s="197"/>
      <c r="D66" s="197"/>
      <c r="E66" s="198"/>
      <c r="F66" s="198"/>
      <c r="G66" s="196"/>
    </row>
    <row r="67" spans="2:7" ht="14.25">
      <c r="B67" s="189"/>
      <c r="C67" s="189"/>
      <c r="D67" s="189"/>
      <c r="E67" s="189"/>
      <c r="F67" s="189"/>
      <c r="G67" s="189"/>
    </row>
    <row r="68" spans="2:7" ht="15">
      <c r="B68" s="186"/>
      <c r="C68" s="186"/>
      <c r="D68" s="187"/>
      <c r="E68" s="188"/>
      <c r="F68" s="188"/>
      <c r="G68" s="188"/>
    </row>
    <row r="69" spans="2:7" ht="14.25">
      <c r="B69" s="189"/>
      <c r="C69" s="189"/>
      <c r="D69" s="190"/>
      <c r="E69" s="191"/>
      <c r="F69" s="192"/>
      <c r="G69" s="192"/>
    </row>
    <row r="70" spans="2:7" ht="14.25">
      <c r="B70" s="193"/>
      <c r="C70" s="193"/>
      <c r="D70" s="194"/>
      <c r="E70" s="195"/>
      <c r="F70" s="196"/>
      <c r="G70" s="196"/>
    </row>
    <row r="71" spans="2:7" ht="14.25">
      <c r="B71" s="197"/>
      <c r="C71" s="197"/>
      <c r="D71" s="197"/>
      <c r="E71" s="196"/>
      <c r="F71" s="197"/>
      <c r="G71" s="196"/>
    </row>
    <row r="72" spans="2:7" ht="14.25">
      <c r="B72" s="197"/>
      <c r="C72" s="197"/>
      <c r="D72" s="197"/>
      <c r="E72" s="198"/>
      <c r="F72" s="198"/>
      <c r="G72" s="196"/>
    </row>
    <row r="73" spans="2:7" ht="14.25">
      <c r="B73" s="189"/>
      <c r="C73" s="189"/>
      <c r="D73" s="189"/>
      <c r="E73" s="189"/>
      <c r="F73" s="189"/>
      <c r="G73" s="189"/>
    </row>
    <row r="74" spans="2:7" ht="15">
      <c r="B74" s="186"/>
      <c r="C74" s="186"/>
      <c r="D74" s="187"/>
      <c r="E74" s="188"/>
      <c r="F74" s="188"/>
      <c r="G74" s="188"/>
    </row>
    <row r="75" spans="2:7" ht="14.25">
      <c r="B75" s="189"/>
      <c r="C75" s="189"/>
      <c r="D75" s="190"/>
      <c r="E75" s="191"/>
      <c r="F75" s="192"/>
      <c r="G75" s="192"/>
    </row>
    <row r="76" spans="2:7" ht="14.25">
      <c r="B76" s="193"/>
      <c r="C76" s="193"/>
      <c r="D76" s="194"/>
      <c r="E76" s="195"/>
      <c r="F76" s="196"/>
      <c r="G76" s="196"/>
    </row>
    <row r="77" spans="2:7" ht="14.25">
      <c r="B77" s="197"/>
      <c r="C77" s="197"/>
      <c r="D77" s="197"/>
      <c r="E77" s="196"/>
      <c r="F77" s="197"/>
      <c r="G77" s="196"/>
    </row>
    <row r="78" spans="2:7" ht="14.25">
      <c r="B78" s="197"/>
      <c r="C78" s="197"/>
      <c r="D78" s="197"/>
      <c r="E78" s="198"/>
      <c r="F78" s="198"/>
      <c r="G78" s="196"/>
    </row>
    <row r="79" spans="2:7" ht="14.25">
      <c r="B79" s="189"/>
      <c r="C79" s="189"/>
      <c r="D79" s="189"/>
      <c r="E79" s="189"/>
      <c r="F79" s="189"/>
      <c r="G79" s="189"/>
    </row>
    <row r="80" spans="2:7" ht="14.25">
      <c r="B80" s="202"/>
      <c r="C80" s="202"/>
      <c r="D80" s="202"/>
      <c r="E80" s="202"/>
      <c r="F80" s="202"/>
      <c r="G80" s="202"/>
    </row>
    <row r="81" spans="2:7" ht="15">
      <c r="B81" s="186"/>
      <c r="C81" s="186"/>
      <c r="D81" s="187"/>
      <c r="E81" s="188"/>
      <c r="F81" s="188"/>
      <c r="G81" s="188"/>
    </row>
    <row r="82" spans="2:7" ht="14.25">
      <c r="B82" s="189"/>
      <c r="C82" s="189"/>
      <c r="D82" s="190"/>
      <c r="E82" s="191"/>
      <c r="F82" s="192"/>
      <c r="G82" s="192"/>
    </row>
    <row r="83" spans="2:7" ht="14.25">
      <c r="B83" s="193"/>
      <c r="C83" s="193"/>
      <c r="D83" s="194"/>
      <c r="E83" s="195"/>
      <c r="F83" s="196"/>
      <c r="G83" s="196"/>
    </row>
    <row r="84" spans="2:7" ht="14.25">
      <c r="B84" s="193"/>
      <c r="C84" s="193"/>
      <c r="D84" s="194"/>
      <c r="E84" s="195"/>
      <c r="F84" s="196"/>
      <c r="G84" s="196"/>
    </row>
    <row r="85" spans="2:7" ht="14.25">
      <c r="B85" s="193"/>
      <c r="C85" s="193"/>
      <c r="D85" s="194"/>
      <c r="E85" s="195"/>
      <c r="F85" s="196"/>
      <c r="G85" s="196"/>
    </row>
    <row r="86" spans="2:7" ht="14.25">
      <c r="B86" s="193"/>
      <c r="C86" s="193"/>
      <c r="D86" s="194"/>
      <c r="E86" s="195"/>
      <c r="F86" s="196"/>
      <c r="G86" s="196"/>
    </row>
    <row r="87" spans="2:7" ht="14.25">
      <c r="B87" s="197"/>
      <c r="C87" s="197"/>
      <c r="D87" s="197"/>
      <c r="E87" s="196"/>
      <c r="F87" s="197"/>
      <c r="G87" s="196"/>
    </row>
    <row r="88" spans="2:7" ht="14.25">
      <c r="B88" s="197"/>
      <c r="C88" s="197"/>
      <c r="D88" s="197"/>
      <c r="E88" s="198"/>
      <c r="F88" s="198"/>
      <c r="G88" s="196"/>
    </row>
    <row r="89" spans="2:7" ht="14.25">
      <c r="B89" s="189"/>
      <c r="C89" s="189"/>
      <c r="D89" s="189"/>
      <c r="E89" s="189"/>
      <c r="F89" s="189"/>
      <c r="G89" s="189"/>
    </row>
    <row r="90" spans="2:7" ht="15">
      <c r="B90" s="186"/>
      <c r="C90" s="186"/>
      <c r="D90" s="187"/>
      <c r="E90" s="188"/>
      <c r="F90" s="188"/>
      <c r="G90" s="188"/>
    </row>
    <row r="91" spans="2:7" ht="14.25">
      <c r="B91" s="189"/>
      <c r="C91" s="189"/>
      <c r="D91" s="190"/>
      <c r="E91" s="191"/>
      <c r="F91" s="192"/>
      <c r="G91" s="192"/>
    </row>
    <row r="92" spans="2:7" ht="14.25">
      <c r="B92" s="193"/>
      <c r="C92" s="193"/>
      <c r="D92" s="194"/>
      <c r="E92" s="195"/>
      <c r="F92" s="196"/>
      <c r="G92" s="196"/>
    </row>
    <row r="93" spans="2:7" ht="14.25">
      <c r="B93" s="193"/>
      <c r="C93" s="193"/>
      <c r="D93" s="194"/>
      <c r="E93" s="195"/>
      <c r="F93" s="196"/>
      <c r="G93" s="196"/>
    </row>
    <row r="94" spans="2:7" ht="14.25">
      <c r="B94" s="193"/>
      <c r="C94" s="193"/>
      <c r="D94" s="194"/>
      <c r="E94" s="195"/>
      <c r="F94" s="196"/>
      <c r="G94" s="196"/>
    </row>
    <row r="95" spans="2:7" ht="14.25">
      <c r="B95" s="197"/>
      <c r="C95" s="197"/>
      <c r="D95" s="197"/>
      <c r="E95" s="196"/>
      <c r="F95" s="197"/>
      <c r="G95" s="196"/>
    </row>
    <row r="96" spans="2:7" ht="14.25">
      <c r="B96" s="197"/>
      <c r="C96" s="197"/>
      <c r="D96" s="197"/>
      <c r="E96" s="198"/>
      <c r="F96" s="198"/>
      <c r="G96" s="196"/>
    </row>
    <row r="97" spans="2:7" ht="14.25">
      <c r="B97" s="189"/>
      <c r="C97" s="189"/>
      <c r="D97" s="189"/>
      <c r="E97" s="189"/>
      <c r="F97" s="189"/>
      <c r="G97" s="189"/>
    </row>
    <row r="98" spans="2:7" ht="15">
      <c r="B98" s="186"/>
      <c r="C98" s="186"/>
      <c r="D98" s="187"/>
      <c r="E98" s="188"/>
      <c r="F98" s="188"/>
      <c r="G98" s="188"/>
    </row>
    <row r="99" spans="2:7" ht="14.25">
      <c r="B99" s="189"/>
      <c r="C99" s="189"/>
      <c r="D99" s="190"/>
      <c r="E99" s="191"/>
      <c r="F99" s="192"/>
      <c r="G99" s="192"/>
    </row>
    <row r="100" spans="2:7" ht="14.25">
      <c r="B100" s="193"/>
      <c r="C100" s="193"/>
      <c r="D100" s="194"/>
      <c r="E100" s="195"/>
      <c r="F100" s="196"/>
      <c r="G100" s="196"/>
    </row>
    <row r="101" spans="2:7" ht="14.25">
      <c r="B101" s="193"/>
      <c r="C101" s="193"/>
      <c r="D101" s="194"/>
      <c r="E101" s="195"/>
      <c r="F101" s="196"/>
      <c r="G101" s="196"/>
    </row>
    <row r="102" spans="2:7" ht="14.25">
      <c r="B102" s="193"/>
      <c r="C102" s="193"/>
      <c r="D102" s="194"/>
      <c r="E102" s="195"/>
      <c r="F102" s="196"/>
      <c r="G102" s="196"/>
    </row>
    <row r="103" spans="2:7" ht="14.25">
      <c r="B103" s="193"/>
      <c r="C103" s="193"/>
      <c r="D103" s="194"/>
      <c r="E103" s="195"/>
      <c r="F103" s="196"/>
      <c r="G103" s="196"/>
    </row>
    <row r="104" spans="2:7" ht="14.25">
      <c r="B104" s="193"/>
      <c r="C104" s="193"/>
      <c r="D104" s="194"/>
      <c r="E104" s="195"/>
      <c r="F104" s="196"/>
      <c r="G104" s="196"/>
    </row>
    <row r="105" spans="2:7" ht="14.25">
      <c r="B105" s="193"/>
      <c r="C105" s="193"/>
      <c r="D105" s="194"/>
      <c r="E105" s="195"/>
      <c r="F105" s="196"/>
      <c r="G105" s="196"/>
    </row>
    <row r="106" spans="2:7" ht="14.25">
      <c r="B106" s="193"/>
      <c r="C106" s="193"/>
      <c r="D106" s="194"/>
      <c r="E106" s="195"/>
      <c r="F106" s="196"/>
      <c r="G106" s="196"/>
    </row>
    <row r="107" spans="2:7" ht="14.25">
      <c r="B107" s="193"/>
      <c r="C107" s="193"/>
      <c r="D107" s="194"/>
      <c r="E107" s="195"/>
      <c r="F107" s="196"/>
      <c r="G107" s="196"/>
    </row>
    <row r="108" spans="2:7" ht="14.25">
      <c r="B108" s="193"/>
      <c r="C108" s="193"/>
      <c r="D108" s="194"/>
      <c r="E108" s="195"/>
      <c r="F108" s="196"/>
      <c r="G108" s="196"/>
    </row>
    <row r="109" spans="2:7" ht="14.25">
      <c r="B109" s="193"/>
      <c r="C109" s="193"/>
      <c r="D109" s="194"/>
      <c r="E109" s="195"/>
      <c r="F109" s="196"/>
      <c r="G109" s="196"/>
    </row>
    <row r="110" spans="2:7" ht="14.25">
      <c r="B110" s="193"/>
      <c r="C110" s="193"/>
      <c r="D110" s="194"/>
      <c r="E110" s="195"/>
      <c r="F110" s="196"/>
      <c r="G110" s="196"/>
    </row>
    <row r="111" spans="2:7" ht="14.25">
      <c r="B111" s="193"/>
      <c r="C111" s="193"/>
      <c r="D111" s="194"/>
      <c r="E111" s="195"/>
      <c r="F111" s="196"/>
      <c r="G111" s="196"/>
    </row>
    <row r="112" spans="2:7" ht="14.25">
      <c r="B112" s="193"/>
      <c r="C112" s="193"/>
      <c r="D112" s="194"/>
      <c r="E112" s="195"/>
      <c r="F112" s="196"/>
      <c r="G112" s="196"/>
    </row>
    <row r="113" spans="2:7" ht="14.25">
      <c r="B113" s="193"/>
      <c r="C113" s="193"/>
      <c r="D113" s="194"/>
      <c r="E113" s="195"/>
      <c r="F113" s="196"/>
      <c r="G113" s="196"/>
    </row>
    <row r="114" spans="2:7" ht="14.25">
      <c r="B114" s="193"/>
      <c r="C114" s="193"/>
      <c r="D114" s="194"/>
      <c r="E114" s="195"/>
      <c r="F114" s="196"/>
      <c r="G114" s="196"/>
    </row>
    <row r="115" spans="2:7" ht="14.25">
      <c r="B115" s="193"/>
      <c r="C115" s="193"/>
      <c r="D115" s="194"/>
      <c r="E115" s="195"/>
      <c r="F115" s="196"/>
      <c r="G115" s="196"/>
    </row>
    <row r="116" spans="2:7" ht="14.25">
      <c r="B116" s="193"/>
      <c r="C116" s="193"/>
      <c r="D116" s="194"/>
      <c r="E116" s="195"/>
      <c r="F116" s="196"/>
      <c r="G116" s="196"/>
    </row>
    <row r="117" spans="2:7" ht="14.25">
      <c r="B117" s="193"/>
      <c r="C117" s="193"/>
      <c r="D117" s="194"/>
      <c r="E117" s="195"/>
      <c r="F117" s="196"/>
      <c r="G117" s="196"/>
    </row>
    <row r="118" spans="2:7" ht="14.25">
      <c r="B118" s="193"/>
      <c r="C118" s="193"/>
      <c r="D118" s="194"/>
      <c r="E118" s="195"/>
      <c r="F118" s="196"/>
      <c r="G118" s="196"/>
    </row>
    <row r="119" spans="2:7" ht="14.25">
      <c r="B119" s="193"/>
      <c r="C119" s="193"/>
      <c r="D119" s="194"/>
      <c r="E119" s="195"/>
      <c r="F119" s="196"/>
      <c r="G119" s="196"/>
    </row>
    <row r="120" spans="2:7" ht="14.25">
      <c r="B120" s="193"/>
      <c r="C120" s="193"/>
      <c r="D120" s="194"/>
      <c r="E120" s="195"/>
      <c r="F120" s="196"/>
      <c r="G120" s="196"/>
    </row>
    <row r="121" spans="2:7" ht="14.25">
      <c r="B121" s="193"/>
      <c r="C121" s="193"/>
      <c r="D121" s="194"/>
      <c r="E121" s="195"/>
      <c r="F121" s="196"/>
      <c r="G121" s="196"/>
    </row>
    <row r="122" spans="2:7" ht="14.25">
      <c r="B122" s="193"/>
      <c r="C122" s="193"/>
      <c r="D122" s="194"/>
      <c r="E122" s="195"/>
      <c r="F122" s="196"/>
      <c r="G122" s="196"/>
    </row>
    <row r="123" spans="2:7" ht="14.25">
      <c r="B123" s="193"/>
      <c r="C123" s="193"/>
      <c r="D123" s="194"/>
      <c r="E123" s="195"/>
      <c r="F123" s="196"/>
      <c r="G123" s="196"/>
    </row>
    <row r="124" spans="2:7" ht="14.25">
      <c r="B124" s="193"/>
      <c r="C124" s="193"/>
      <c r="D124" s="194"/>
      <c r="E124" s="195"/>
      <c r="F124" s="196"/>
      <c r="G124" s="196"/>
    </row>
    <row r="125" spans="2:7" ht="14.25">
      <c r="B125" s="197"/>
      <c r="C125" s="197"/>
      <c r="D125" s="197"/>
      <c r="E125" s="196"/>
      <c r="F125" s="197"/>
      <c r="G125" s="196"/>
    </row>
    <row r="126" spans="2:7" ht="14.25">
      <c r="B126" s="197"/>
      <c r="C126" s="197"/>
      <c r="D126" s="197"/>
      <c r="E126" s="198"/>
      <c r="F126" s="198"/>
      <c r="G126" s="196"/>
    </row>
    <row r="127" spans="2:7" ht="14.25">
      <c r="B127" s="189"/>
      <c r="C127" s="189"/>
      <c r="D127" s="189"/>
      <c r="E127" s="189"/>
      <c r="F127" s="189"/>
      <c r="G127" s="189"/>
    </row>
    <row r="128" spans="2:7" ht="15">
      <c r="B128" s="186"/>
      <c r="C128" s="186"/>
      <c r="D128" s="187"/>
      <c r="E128" s="188"/>
      <c r="F128" s="188"/>
      <c r="G128" s="188"/>
    </row>
    <row r="129" spans="2:7" ht="14.25">
      <c r="B129" s="189"/>
      <c r="C129" s="189"/>
      <c r="D129" s="190"/>
      <c r="E129" s="191"/>
      <c r="F129" s="192"/>
      <c r="G129" s="192"/>
    </row>
    <row r="130" spans="2:7" ht="14.25">
      <c r="B130" s="193"/>
      <c r="C130" s="193"/>
      <c r="D130" s="194"/>
      <c r="E130" s="195"/>
      <c r="F130" s="196"/>
      <c r="G130" s="196"/>
    </row>
    <row r="131" spans="2:7" ht="14.25">
      <c r="B131" s="193"/>
      <c r="C131" s="193"/>
      <c r="D131" s="194"/>
      <c r="E131" s="195"/>
      <c r="F131" s="196"/>
      <c r="G131" s="196"/>
    </row>
    <row r="132" spans="2:7" ht="14.25">
      <c r="B132" s="193"/>
      <c r="C132" s="193"/>
      <c r="D132" s="194"/>
      <c r="E132" s="195"/>
      <c r="F132" s="196"/>
      <c r="G132" s="196"/>
    </row>
    <row r="133" spans="2:7" ht="14.25">
      <c r="B133" s="197"/>
      <c r="C133" s="197"/>
      <c r="D133" s="197"/>
      <c r="E133" s="196"/>
      <c r="F133" s="197"/>
      <c r="G133" s="196"/>
    </row>
    <row r="134" spans="2:7" ht="14.25">
      <c r="B134" s="197"/>
      <c r="C134" s="197"/>
      <c r="D134" s="197"/>
      <c r="E134" s="198"/>
      <c r="F134" s="198"/>
      <c r="G134" s="196"/>
    </row>
    <row r="135" spans="2:7" ht="14.25">
      <c r="B135" s="189"/>
      <c r="C135" s="189"/>
      <c r="D135" s="189"/>
      <c r="E135" s="189"/>
      <c r="F135" s="189"/>
      <c r="G135" s="189"/>
    </row>
    <row r="136" spans="2:7" ht="15">
      <c r="B136" s="186"/>
      <c r="C136" s="186"/>
      <c r="D136" s="187"/>
      <c r="E136" s="188"/>
      <c r="F136" s="188"/>
      <c r="G136" s="188"/>
    </row>
    <row r="137" spans="2:7" ht="14.25">
      <c r="B137" s="189"/>
      <c r="C137" s="189"/>
      <c r="D137" s="190"/>
      <c r="E137" s="191"/>
      <c r="F137" s="192"/>
      <c r="G137" s="192"/>
    </row>
    <row r="138" spans="2:7" ht="14.25">
      <c r="B138" s="193"/>
      <c r="C138" s="193"/>
      <c r="D138" s="194"/>
      <c r="E138" s="195"/>
      <c r="F138" s="196"/>
      <c r="G138" s="196"/>
    </row>
    <row r="139" spans="2:7" ht="14.25">
      <c r="B139" s="193"/>
      <c r="C139" s="193"/>
      <c r="D139" s="194"/>
      <c r="E139" s="195"/>
      <c r="F139" s="196"/>
      <c r="G139" s="196"/>
    </row>
    <row r="140" spans="2:7" ht="14.25">
      <c r="B140" s="193"/>
      <c r="C140" s="193"/>
      <c r="D140" s="194"/>
      <c r="E140" s="195"/>
      <c r="F140" s="196"/>
      <c r="G140" s="196"/>
    </row>
    <row r="141" spans="2:7" ht="14.25">
      <c r="B141" s="193"/>
      <c r="C141" s="193"/>
      <c r="D141" s="194"/>
      <c r="E141" s="195"/>
      <c r="F141" s="196"/>
      <c r="G141" s="196"/>
    </row>
    <row r="142" spans="2:7" ht="14.25">
      <c r="B142" s="193"/>
      <c r="C142" s="193"/>
      <c r="D142" s="194"/>
      <c r="E142" s="195"/>
      <c r="F142" s="196"/>
      <c r="G142" s="196"/>
    </row>
    <row r="143" spans="2:7" ht="14.25">
      <c r="B143" s="193"/>
      <c r="C143" s="193"/>
      <c r="D143" s="194"/>
      <c r="E143" s="195"/>
      <c r="F143" s="196"/>
      <c r="G143" s="196"/>
    </row>
    <row r="144" spans="2:7" ht="14.25">
      <c r="B144" s="197"/>
      <c r="C144" s="197"/>
      <c r="D144" s="197"/>
      <c r="E144" s="196"/>
      <c r="F144" s="197"/>
      <c r="G144" s="196"/>
    </row>
    <row r="145" spans="2:7" ht="14.25">
      <c r="B145" s="197"/>
      <c r="C145" s="197"/>
      <c r="D145" s="197"/>
      <c r="E145" s="198"/>
      <c r="F145" s="198"/>
      <c r="G145" s="196"/>
    </row>
    <row r="146" spans="2:7" ht="14.25">
      <c r="B146" s="189"/>
      <c r="C146" s="189"/>
      <c r="D146" s="189"/>
      <c r="E146" s="189"/>
      <c r="F146" s="189"/>
      <c r="G146" s="189"/>
    </row>
    <row r="147" spans="2:7" ht="15">
      <c r="B147" s="186"/>
      <c r="C147" s="186"/>
      <c r="D147" s="187"/>
      <c r="E147" s="188"/>
      <c r="F147" s="188"/>
      <c r="G147" s="188"/>
    </row>
    <row r="148" spans="2:7" ht="14.25">
      <c r="B148" s="189"/>
      <c r="C148" s="189"/>
      <c r="D148" s="190"/>
      <c r="E148" s="191"/>
      <c r="F148" s="192"/>
      <c r="G148" s="192"/>
    </row>
    <row r="149" spans="2:7" ht="14.25">
      <c r="B149" s="193"/>
      <c r="C149" s="193"/>
      <c r="D149" s="194"/>
      <c r="E149" s="195"/>
      <c r="F149" s="196"/>
      <c r="G149" s="196"/>
    </row>
    <row r="150" spans="2:7" ht="14.25">
      <c r="B150" s="193"/>
      <c r="C150" s="193"/>
      <c r="D150" s="194"/>
      <c r="E150" s="195"/>
      <c r="F150" s="196"/>
      <c r="G150" s="196"/>
    </row>
    <row r="151" spans="2:7" ht="14.25">
      <c r="B151" s="193"/>
      <c r="C151" s="193"/>
      <c r="D151" s="194"/>
      <c r="E151" s="195"/>
      <c r="F151" s="196"/>
      <c r="G151" s="196"/>
    </row>
    <row r="152" spans="2:7" ht="14.25">
      <c r="B152" s="193"/>
      <c r="C152" s="193"/>
      <c r="D152" s="194"/>
      <c r="E152" s="195"/>
      <c r="F152" s="196"/>
      <c r="G152" s="196"/>
    </row>
    <row r="153" spans="2:7" ht="14.25">
      <c r="B153" s="193"/>
      <c r="C153" s="193"/>
      <c r="D153" s="194"/>
      <c r="E153" s="195"/>
      <c r="F153" s="196"/>
      <c r="G153" s="196"/>
    </row>
    <row r="154" spans="2:7" ht="14.25">
      <c r="B154" s="193"/>
      <c r="C154" s="193"/>
      <c r="D154" s="194"/>
      <c r="E154" s="195"/>
      <c r="F154" s="196"/>
      <c r="G154" s="196"/>
    </row>
    <row r="155" spans="2:7" ht="14.25">
      <c r="B155" s="197"/>
      <c r="C155" s="197"/>
      <c r="D155" s="197"/>
      <c r="E155" s="196"/>
      <c r="F155" s="197"/>
      <c r="G155" s="196"/>
    </row>
    <row r="156" spans="2:7" ht="14.25">
      <c r="B156" s="197"/>
      <c r="C156" s="197"/>
      <c r="D156" s="197"/>
      <c r="E156" s="198"/>
      <c r="F156" s="198"/>
      <c r="G156" s="196"/>
    </row>
    <row r="157" spans="2:7" ht="14.25">
      <c r="B157" s="189"/>
      <c r="C157" s="189"/>
      <c r="D157" s="189"/>
      <c r="E157" s="189"/>
      <c r="F157" s="189"/>
      <c r="G157" s="189"/>
    </row>
    <row r="158" spans="2:7" ht="15">
      <c r="B158" s="186"/>
      <c r="C158" s="186"/>
      <c r="D158" s="187"/>
      <c r="E158" s="188"/>
      <c r="F158" s="188"/>
      <c r="G158" s="188"/>
    </row>
    <row r="159" spans="2:7" ht="14.25">
      <c r="B159" s="189"/>
      <c r="C159" s="189"/>
      <c r="D159" s="190"/>
      <c r="E159" s="191"/>
      <c r="F159" s="192"/>
      <c r="G159" s="192"/>
    </row>
    <row r="160" spans="2:7" ht="14.25">
      <c r="B160" s="193"/>
      <c r="C160" s="193"/>
      <c r="D160" s="194"/>
      <c r="E160" s="195"/>
      <c r="F160" s="196"/>
      <c r="G160" s="196"/>
    </row>
    <row r="161" spans="2:7" ht="14.25">
      <c r="B161" s="193"/>
      <c r="C161" s="193"/>
      <c r="D161" s="194"/>
      <c r="E161" s="195"/>
      <c r="F161" s="196"/>
      <c r="G161" s="196"/>
    </row>
    <row r="162" spans="2:7" ht="14.25">
      <c r="B162" s="193"/>
      <c r="C162" s="193"/>
      <c r="D162" s="194"/>
      <c r="E162" s="195"/>
      <c r="F162" s="196"/>
      <c r="G162" s="196"/>
    </row>
    <row r="163" spans="2:7" ht="14.25">
      <c r="B163" s="193"/>
      <c r="C163" s="193"/>
      <c r="D163" s="194"/>
      <c r="E163" s="195"/>
      <c r="F163" s="196"/>
      <c r="G163" s="196"/>
    </row>
    <row r="164" spans="2:7" ht="14.25">
      <c r="B164" s="193"/>
      <c r="C164" s="193"/>
      <c r="D164" s="194"/>
      <c r="E164" s="195"/>
      <c r="F164" s="196"/>
      <c r="G164" s="196"/>
    </row>
    <row r="165" spans="2:7" ht="14.25">
      <c r="B165" s="193"/>
      <c r="C165" s="193"/>
      <c r="D165" s="194"/>
      <c r="E165" s="195"/>
      <c r="F165" s="196"/>
      <c r="G165" s="196"/>
    </row>
    <row r="166" spans="2:7" ht="14.25">
      <c r="B166" s="193"/>
      <c r="C166" s="193"/>
      <c r="D166" s="194"/>
      <c r="E166" s="195"/>
      <c r="F166" s="196"/>
      <c r="G166" s="196"/>
    </row>
    <row r="167" spans="2:7" ht="14.25">
      <c r="B167" s="193"/>
      <c r="C167" s="193"/>
      <c r="D167" s="194"/>
      <c r="E167" s="195"/>
      <c r="F167" s="196"/>
      <c r="G167" s="196"/>
    </row>
    <row r="168" spans="2:7" ht="14.25">
      <c r="B168" s="197"/>
      <c r="C168" s="197"/>
      <c r="D168" s="197"/>
      <c r="E168" s="196"/>
      <c r="F168" s="197"/>
      <c r="G168" s="196"/>
    </row>
    <row r="169" spans="2:7" ht="14.25">
      <c r="B169" s="197"/>
      <c r="C169" s="197"/>
      <c r="D169" s="197"/>
      <c r="E169" s="198"/>
      <c r="F169" s="198"/>
      <c r="G169" s="196"/>
    </row>
    <row r="170" spans="2:7" ht="14.25">
      <c r="B170" s="189"/>
      <c r="C170" s="189"/>
      <c r="D170" s="189"/>
      <c r="E170" s="189"/>
      <c r="F170" s="189"/>
      <c r="G170" s="189"/>
    </row>
    <row r="171" spans="2:7" ht="15">
      <c r="B171" s="186"/>
      <c r="C171" s="186"/>
      <c r="D171" s="187"/>
      <c r="E171" s="188"/>
      <c r="F171" s="188"/>
      <c r="G171" s="188"/>
    </row>
    <row r="172" spans="2:7" ht="14.25">
      <c r="B172" s="189"/>
      <c r="C172" s="189"/>
      <c r="D172" s="190"/>
      <c r="E172" s="191"/>
      <c r="F172" s="192"/>
      <c r="G172" s="192"/>
    </row>
    <row r="173" spans="2:7" ht="14.25">
      <c r="B173" s="193"/>
      <c r="C173" s="193"/>
      <c r="D173" s="194"/>
      <c r="E173" s="195"/>
      <c r="F173" s="196"/>
      <c r="G173" s="196"/>
    </row>
    <row r="174" spans="2:7" ht="14.25">
      <c r="B174" s="193"/>
      <c r="C174" s="193"/>
      <c r="D174" s="194"/>
      <c r="E174" s="195"/>
      <c r="F174" s="196"/>
      <c r="G174" s="196"/>
    </row>
    <row r="175" spans="2:7" ht="14.25">
      <c r="B175" s="193"/>
      <c r="C175" s="193"/>
      <c r="D175" s="194"/>
      <c r="E175" s="195"/>
      <c r="F175" s="196"/>
      <c r="G175" s="196"/>
    </row>
    <row r="176" spans="2:7" ht="14.25">
      <c r="B176" s="193"/>
      <c r="C176" s="193"/>
      <c r="D176" s="194"/>
      <c r="E176" s="195"/>
      <c r="F176" s="196"/>
      <c r="G176" s="196"/>
    </row>
    <row r="177" spans="2:7" ht="14.25">
      <c r="B177" s="193"/>
      <c r="C177" s="193"/>
      <c r="D177" s="194"/>
      <c r="E177" s="195"/>
      <c r="F177" s="196"/>
      <c r="G177" s="196"/>
    </row>
    <row r="178" spans="2:7" ht="14.25">
      <c r="B178" s="193"/>
      <c r="C178" s="193"/>
      <c r="D178" s="194"/>
      <c r="E178" s="195"/>
      <c r="F178" s="196"/>
      <c r="G178" s="196"/>
    </row>
    <row r="179" spans="2:7" ht="14.25">
      <c r="B179" s="193"/>
      <c r="C179" s="193"/>
      <c r="D179" s="194"/>
      <c r="E179" s="195"/>
      <c r="F179" s="196"/>
      <c r="G179" s="196"/>
    </row>
    <row r="180" spans="2:7" ht="14.25">
      <c r="B180" s="193"/>
      <c r="C180" s="193"/>
      <c r="D180" s="194"/>
      <c r="E180" s="195"/>
      <c r="F180" s="196"/>
      <c r="G180" s="196"/>
    </row>
    <row r="181" spans="2:7" ht="14.25">
      <c r="B181" s="197"/>
      <c r="C181" s="197"/>
      <c r="D181" s="197"/>
      <c r="E181" s="196"/>
      <c r="F181" s="197"/>
      <c r="G181" s="196"/>
    </row>
    <row r="182" spans="2:7" ht="14.25">
      <c r="B182" s="197"/>
      <c r="C182" s="197"/>
      <c r="D182" s="197"/>
      <c r="E182" s="198"/>
      <c r="F182" s="198"/>
      <c r="G182" s="196"/>
    </row>
    <row r="183" spans="2:7" ht="14.25">
      <c r="B183" s="189"/>
      <c r="C183" s="189"/>
      <c r="D183" s="189"/>
      <c r="E183" s="189"/>
      <c r="F183" s="189"/>
      <c r="G183" s="189"/>
    </row>
    <row r="184" spans="2:7" ht="15">
      <c r="B184" s="186"/>
      <c r="C184" s="186"/>
      <c r="D184" s="187"/>
      <c r="E184" s="188"/>
      <c r="F184" s="188"/>
      <c r="G184" s="188"/>
    </row>
    <row r="185" spans="2:7" ht="14.25">
      <c r="B185" s="189"/>
      <c r="C185" s="189"/>
      <c r="D185" s="190"/>
      <c r="E185" s="191"/>
      <c r="F185" s="192"/>
      <c r="G185" s="192"/>
    </row>
    <row r="186" spans="2:7" ht="14.25">
      <c r="B186" s="193"/>
      <c r="C186" s="193"/>
      <c r="D186" s="194"/>
      <c r="E186" s="195"/>
      <c r="F186" s="196"/>
      <c r="G186" s="196"/>
    </row>
    <row r="187" spans="2:7" ht="14.25">
      <c r="B187" s="193"/>
      <c r="C187" s="193"/>
      <c r="D187" s="194"/>
      <c r="E187" s="195"/>
      <c r="F187" s="196"/>
      <c r="G187" s="196"/>
    </row>
    <row r="188" spans="2:7" ht="14.25">
      <c r="B188" s="193"/>
      <c r="C188" s="193"/>
      <c r="D188" s="194"/>
      <c r="E188" s="195"/>
      <c r="F188" s="196"/>
      <c r="G188" s="196"/>
    </row>
    <row r="189" spans="2:7" ht="14.25">
      <c r="B189" s="193"/>
      <c r="C189" s="193"/>
      <c r="D189" s="194"/>
      <c r="E189" s="195"/>
      <c r="F189" s="196"/>
      <c r="G189" s="196"/>
    </row>
    <row r="190" spans="2:7" ht="14.25">
      <c r="B190" s="193"/>
      <c r="C190" s="193"/>
      <c r="D190" s="194"/>
      <c r="E190" s="195"/>
      <c r="F190" s="196"/>
      <c r="G190" s="196"/>
    </row>
    <row r="191" spans="2:7" ht="14.25">
      <c r="B191" s="193"/>
      <c r="C191" s="193"/>
      <c r="D191" s="194"/>
      <c r="E191" s="195"/>
      <c r="F191" s="196"/>
      <c r="G191" s="196"/>
    </row>
    <row r="192" spans="2:7" ht="14.25">
      <c r="B192" s="193"/>
      <c r="C192" s="193"/>
      <c r="D192" s="194"/>
      <c r="E192" s="195"/>
      <c r="F192" s="196"/>
      <c r="G192" s="196"/>
    </row>
    <row r="193" spans="2:7" ht="14.25">
      <c r="B193" s="193"/>
      <c r="C193" s="193"/>
      <c r="D193" s="194"/>
      <c r="E193" s="195"/>
      <c r="F193" s="196"/>
      <c r="G193" s="196"/>
    </row>
    <row r="194" spans="2:7" ht="14.25">
      <c r="B194" s="197"/>
      <c r="C194" s="197"/>
      <c r="D194" s="197"/>
      <c r="E194" s="196"/>
      <c r="F194" s="197"/>
      <c r="G194" s="196"/>
    </row>
    <row r="195" spans="2:7" ht="14.25">
      <c r="B195" s="197"/>
      <c r="C195" s="197"/>
      <c r="D195" s="197"/>
      <c r="E195" s="198"/>
      <c r="F195" s="198"/>
      <c r="G195" s="196"/>
    </row>
    <row r="196" spans="2:7" ht="14.25">
      <c r="B196" s="189"/>
      <c r="C196" s="189"/>
      <c r="D196" s="189"/>
      <c r="E196" s="189"/>
      <c r="F196" s="189"/>
      <c r="G196" s="189"/>
    </row>
    <row r="197" spans="2:7" ht="15">
      <c r="B197" s="186"/>
      <c r="C197" s="186"/>
      <c r="D197" s="187"/>
      <c r="E197" s="188"/>
      <c r="F197" s="188"/>
      <c r="G197" s="188"/>
    </row>
    <row r="198" spans="2:7" ht="14.25">
      <c r="B198" s="189"/>
      <c r="C198" s="189"/>
      <c r="D198" s="190"/>
      <c r="E198" s="191"/>
      <c r="F198" s="192"/>
      <c r="G198" s="192"/>
    </row>
    <row r="199" spans="2:7" ht="14.25">
      <c r="B199" s="193"/>
      <c r="C199" s="193"/>
      <c r="D199" s="194"/>
      <c r="E199" s="195"/>
      <c r="F199" s="196"/>
      <c r="G199" s="196"/>
    </row>
    <row r="200" spans="2:7" ht="14.25">
      <c r="B200" s="193"/>
      <c r="C200" s="193"/>
      <c r="D200" s="194"/>
      <c r="E200" s="195"/>
      <c r="F200" s="196"/>
      <c r="G200" s="196"/>
    </row>
    <row r="201" spans="2:7" ht="14.25">
      <c r="B201" s="193"/>
      <c r="C201" s="193"/>
      <c r="D201" s="194"/>
      <c r="E201" s="195"/>
      <c r="F201" s="196"/>
      <c r="G201" s="196"/>
    </row>
    <row r="202" spans="2:7" ht="14.25">
      <c r="B202" s="193"/>
      <c r="C202" s="193"/>
      <c r="D202" s="194"/>
      <c r="E202" s="195"/>
      <c r="F202" s="196"/>
      <c r="G202" s="196"/>
    </row>
    <row r="203" spans="2:7" ht="14.25">
      <c r="B203" s="193"/>
      <c r="C203" s="193"/>
      <c r="D203" s="194"/>
      <c r="E203" s="195"/>
      <c r="F203" s="196"/>
      <c r="G203" s="196"/>
    </row>
    <row r="204" spans="2:7" ht="14.25">
      <c r="B204" s="193"/>
      <c r="C204" s="193"/>
      <c r="D204" s="194"/>
      <c r="E204" s="195"/>
      <c r="F204" s="196"/>
      <c r="G204" s="196"/>
    </row>
    <row r="205" spans="2:7" ht="14.25">
      <c r="B205" s="193"/>
      <c r="C205" s="193"/>
      <c r="D205" s="194"/>
      <c r="E205" s="195"/>
      <c r="F205" s="196"/>
      <c r="G205" s="196"/>
    </row>
    <row r="206" spans="2:7" ht="14.25">
      <c r="B206" s="193"/>
      <c r="C206" s="193"/>
      <c r="D206" s="194"/>
      <c r="E206" s="195"/>
      <c r="F206" s="196"/>
      <c r="G206" s="196"/>
    </row>
    <row r="207" spans="2:7" ht="14.25">
      <c r="B207" s="197"/>
      <c r="C207" s="197"/>
      <c r="D207" s="197"/>
      <c r="E207" s="196"/>
      <c r="F207" s="197"/>
      <c r="G207" s="196"/>
    </row>
    <row r="208" spans="2:7" ht="14.25">
      <c r="B208" s="197"/>
      <c r="C208" s="197"/>
      <c r="D208" s="197"/>
      <c r="E208" s="198"/>
      <c r="F208" s="198"/>
      <c r="G208" s="196"/>
    </row>
    <row r="209" spans="2:7" ht="14.25">
      <c r="B209" s="189"/>
      <c r="C209" s="189"/>
      <c r="D209" s="189"/>
      <c r="E209" s="189"/>
      <c r="F209" s="189"/>
      <c r="G209" s="189"/>
    </row>
    <row r="210" spans="2:7" ht="15">
      <c r="B210" s="186"/>
      <c r="C210" s="186"/>
      <c r="D210" s="187"/>
      <c r="E210" s="188"/>
      <c r="F210" s="188"/>
      <c r="G210" s="188"/>
    </row>
    <row r="211" spans="2:7" ht="14.25">
      <c r="B211" s="189"/>
      <c r="C211" s="189"/>
      <c r="D211" s="190"/>
      <c r="E211" s="191"/>
      <c r="F211" s="192"/>
      <c r="G211" s="192"/>
    </row>
    <row r="212" spans="2:7" ht="14.25">
      <c r="B212" s="193"/>
      <c r="C212" s="193"/>
      <c r="D212" s="194"/>
      <c r="E212" s="195"/>
      <c r="F212" s="196"/>
      <c r="G212" s="196"/>
    </row>
    <row r="213" spans="2:7" ht="14.25">
      <c r="B213" s="193"/>
      <c r="C213" s="193"/>
      <c r="D213" s="194"/>
      <c r="E213" s="195"/>
      <c r="F213" s="196"/>
      <c r="G213" s="196"/>
    </row>
    <row r="214" spans="2:7" ht="14.25">
      <c r="B214" s="193"/>
      <c r="C214" s="193"/>
      <c r="D214" s="194"/>
      <c r="E214" s="195"/>
      <c r="F214" s="196"/>
      <c r="G214" s="196"/>
    </row>
    <row r="215" spans="2:7" ht="14.25">
      <c r="B215" s="193"/>
      <c r="C215" s="193"/>
      <c r="D215" s="194"/>
      <c r="E215" s="195"/>
      <c r="F215" s="196"/>
      <c r="G215" s="196"/>
    </row>
    <row r="216" spans="2:7" ht="14.25">
      <c r="B216" s="193"/>
      <c r="C216" s="193"/>
      <c r="D216" s="194"/>
      <c r="E216" s="195"/>
      <c r="F216" s="196"/>
      <c r="G216" s="196"/>
    </row>
    <row r="217" spans="2:7" ht="14.25">
      <c r="B217" s="193"/>
      <c r="C217" s="193"/>
      <c r="D217" s="194"/>
      <c r="E217" s="195"/>
      <c r="F217" s="196"/>
      <c r="G217" s="196"/>
    </row>
    <row r="218" spans="2:7" ht="14.25">
      <c r="B218" s="193"/>
      <c r="C218" s="193"/>
      <c r="D218" s="194"/>
      <c r="E218" s="195"/>
      <c r="F218" s="196"/>
      <c r="G218" s="196"/>
    </row>
    <row r="219" spans="2:7" ht="14.25">
      <c r="B219" s="193"/>
      <c r="C219" s="193"/>
      <c r="D219" s="194"/>
      <c r="E219" s="195"/>
      <c r="F219" s="196"/>
      <c r="G219" s="196"/>
    </row>
    <row r="220" spans="2:7" ht="14.25">
      <c r="B220" s="197"/>
      <c r="C220" s="197"/>
      <c r="D220" s="197"/>
      <c r="E220" s="196"/>
      <c r="F220" s="197"/>
      <c r="G220" s="196"/>
    </row>
    <row r="221" spans="2:7" ht="14.25">
      <c r="B221" s="197"/>
      <c r="C221" s="197"/>
      <c r="D221" s="197"/>
      <c r="E221" s="198"/>
      <c r="F221" s="198"/>
      <c r="G221" s="196"/>
    </row>
    <row r="222" spans="2:7" ht="14.25">
      <c r="B222" s="189"/>
      <c r="C222" s="189"/>
      <c r="D222" s="189"/>
      <c r="E222" s="189"/>
      <c r="F222" s="189"/>
      <c r="G222" s="189"/>
    </row>
    <row r="223" spans="2:7" ht="15">
      <c r="B223" s="186"/>
      <c r="C223" s="186"/>
      <c r="D223" s="187"/>
      <c r="E223" s="188"/>
      <c r="F223" s="188"/>
      <c r="G223" s="188"/>
    </row>
    <row r="224" spans="2:7" ht="14.25">
      <c r="B224" s="189"/>
      <c r="C224" s="189"/>
      <c r="D224" s="190"/>
      <c r="E224" s="191"/>
      <c r="F224" s="192"/>
      <c r="G224" s="192"/>
    </row>
    <row r="225" spans="2:7" ht="14.25">
      <c r="B225" s="193"/>
      <c r="C225" s="193"/>
      <c r="D225" s="194"/>
      <c r="E225" s="195"/>
      <c r="F225" s="196"/>
      <c r="G225" s="196"/>
    </row>
    <row r="226" spans="2:7" ht="14.25">
      <c r="B226" s="193"/>
      <c r="C226" s="193"/>
      <c r="D226" s="194"/>
      <c r="E226" s="195"/>
      <c r="F226" s="196"/>
      <c r="G226" s="196"/>
    </row>
    <row r="227" spans="2:7" ht="14.25">
      <c r="B227" s="193"/>
      <c r="C227" s="193"/>
      <c r="D227" s="194"/>
      <c r="E227" s="195"/>
      <c r="F227" s="196"/>
      <c r="G227" s="196"/>
    </row>
    <row r="228" spans="2:7" ht="14.25">
      <c r="B228" s="193"/>
      <c r="C228" s="193"/>
      <c r="D228" s="194"/>
      <c r="E228" s="195"/>
      <c r="F228" s="196"/>
      <c r="G228" s="196"/>
    </row>
    <row r="229" spans="2:7" ht="14.25">
      <c r="B229" s="193"/>
      <c r="C229" s="193"/>
      <c r="D229" s="194"/>
      <c r="E229" s="195"/>
      <c r="F229" s="196"/>
      <c r="G229" s="196"/>
    </row>
    <row r="230" spans="2:7" ht="14.25">
      <c r="B230" s="193"/>
      <c r="C230" s="193"/>
      <c r="D230" s="194"/>
      <c r="E230" s="195"/>
      <c r="F230" s="196"/>
      <c r="G230" s="196"/>
    </row>
    <row r="231" spans="2:7" ht="14.25">
      <c r="B231" s="197"/>
      <c r="C231" s="197"/>
      <c r="D231" s="197"/>
      <c r="E231" s="196"/>
      <c r="F231" s="197"/>
      <c r="G231" s="196"/>
    </row>
    <row r="232" spans="2:7" ht="14.25">
      <c r="B232" s="197"/>
      <c r="C232" s="197"/>
      <c r="D232" s="197"/>
      <c r="E232" s="198"/>
      <c r="F232" s="198"/>
      <c r="G232" s="196"/>
    </row>
    <row r="233" spans="2:7" ht="14.25">
      <c r="B233" s="189"/>
      <c r="C233" s="189"/>
      <c r="D233" s="189"/>
      <c r="E233" s="189"/>
      <c r="F233" s="189"/>
      <c r="G233" s="189"/>
    </row>
    <row r="234" spans="2:7" ht="15">
      <c r="B234" s="186"/>
      <c r="C234" s="186"/>
      <c r="D234" s="187"/>
      <c r="E234" s="188"/>
      <c r="F234" s="188"/>
      <c r="G234" s="188"/>
    </row>
    <row r="235" spans="2:7" ht="14.25">
      <c r="B235" s="189"/>
      <c r="C235" s="189"/>
      <c r="D235" s="190"/>
      <c r="E235" s="191"/>
      <c r="F235" s="192"/>
      <c r="G235" s="192"/>
    </row>
    <row r="236" spans="2:7" ht="14.25">
      <c r="B236" s="193"/>
      <c r="C236" s="193"/>
      <c r="D236" s="194"/>
      <c r="E236" s="195"/>
      <c r="F236" s="196"/>
      <c r="G236" s="196"/>
    </row>
    <row r="237" spans="2:7" ht="14.25">
      <c r="B237" s="193"/>
      <c r="C237" s="193"/>
      <c r="D237" s="194"/>
      <c r="E237" s="195"/>
      <c r="F237" s="196"/>
      <c r="G237" s="196"/>
    </row>
    <row r="238" spans="2:7" ht="14.25">
      <c r="B238" s="193"/>
      <c r="C238" s="193"/>
      <c r="D238" s="194"/>
      <c r="E238" s="195"/>
      <c r="F238" s="196"/>
      <c r="G238" s="196"/>
    </row>
    <row r="239" spans="2:7" ht="14.25">
      <c r="B239" s="193"/>
      <c r="C239" s="193"/>
      <c r="D239" s="194"/>
      <c r="E239" s="195"/>
      <c r="F239" s="196"/>
      <c r="G239" s="196"/>
    </row>
    <row r="240" spans="2:7" ht="14.25">
      <c r="B240" s="197"/>
      <c r="C240" s="197"/>
      <c r="D240" s="197"/>
      <c r="E240" s="196"/>
      <c r="F240" s="197"/>
      <c r="G240" s="196"/>
    </row>
    <row r="241" spans="2:7" ht="14.25">
      <c r="B241" s="197"/>
      <c r="C241" s="197"/>
      <c r="D241" s="197"/>
      <c r="E241" s="198"/>
      <c r="F241" s="198"/>
      <c r="G241" s="196"/>
    </row>
    <row r="242" spans="2:7" ht="14.25">
      <c r="B242" s="189"/>
      <c r="C242" s="189"/>
      <c r="D242" s="189"/>
      <c r="E242" s="189"/>
      <c r="F242" s="189"/>
      <c r="G242" s="189"/>
    </row>
    <row r="243" spans="2:7" ht="15">
      <c r="B243" s="186"/>
      <c r="C243" s="186"/>
      <c r="D243" s="187"/>
      <c r="E243" s="188"/>
      <c r="F243" s="188"/>
      <c r="G243" s="188"/>
    </row>
    <row r="244" spans="2:7" ht="14.25">
      <c r="B244" s="189"/>
      <c r="C244" s="189"/>
      <c r="D244" s="190"/>
      <c r="E244" s="191"/>
      <c r="F244" s="192"/>
      <c r="G244" s="192"/>
    </row>
    <row r="245" spans="2:7" ht="14.25">
      <c r="B245" s="193"/>
      <c r="C245" s="193"/>
      <c r="D245" s="194"/>
      <c r="E245" s="195"/>
      <c r="F245" s="196"/>
      <c r="G245" s="196"/>
    </row>
    <row r="246" spans="2:7" ht="14.25">
      <c r="B246" s="193"/>
      <c r="C246" s="193"/>
      <c r="D246" s="194"/>
      <c r="E246" s="195"/>
      <c r="F246" s="196"/>
      <c r="G246" s="196"/>
    </row>
    <row r="247" spans="2:7" ht="14.25">
      <c r="B247" s="193"/>
      <c r="C247" s="193"/>
      <c r="D247" s="194"/>
      <c r="E247" s="195"/>
      <c r="F247" s="196"/>
      <c r="G247" s="196"/>
    </row>
    <row r="248" spans="2:7" ht="14.25">
      <c r="B248" s="193"/>
      <c r="C248" s="193"/>
      <c r="D248" s="194"/>
      <c r="E248" s="195"/>
      <c r="F248" s="196"/>
      <c r="G248" s="196"/>
    </row>
    <row r="249" spans="2:7" ht="14.25">
      <c r="B249" s="193"/>
      <c r="C249" s="193"/>
      <c r="D249" s="194"/>
      <c r="E249" s="195"/>
      <c r="F249" s="196"/>
      <c r="G249" s="196"/>
    </row>
    <row r="250" spans="2:7" ht="14.25">
      <c r="B250" s="193"/>
      <c r="C250" s="193"/>
      <c r="D250" s="194"/>
      <c r="E250" s="195"/>
      <c r="F250" s="196"/>
      <c r="G250" s="196"/>
    </row>
    <row r="251" spans="2:7" ht="14.25">
      <c r="B251" s="197"/>
      <c r="C251" s="197"/>
      <c r="D251" s="197"/>
      <c r="E251" s="196"/>
      <c r="F251" s="197"/>
      <c r="G251" s="196"/>
    </row>
    <row r="252" spans="2:7" ht="14.25">
      <c r="B252" s="197"/>
      <c r="C252" s="197"/>
      <c r="D252" s="197"/>
      <c r="E252" s="198"/>
      <c r="F252" s="198"/>
      <c r="G252" s="196"/>
    </row>
    <row r="253" spans="2:7" ht="14.25">
      <c r="B253" s="189"/>
      <c r="C253" s="189"/>
      <c r="D253" s="189"/>
      <c r="E253" s="189"/>
      <c r="F253" s="189"/>
      <c r="G253" s="189"/>
    </row>
    <row r="254" spans="2:7" ht="15">
      <c r="B254" s="186"/>
      <c r="C254" s="186"/>
      <c r="D254" s="187"/>
      <c r="E254" s="188"/>
      <c r="F254" s="188"/>
      <c r="G254" s="188"/>
    </row>
    <row r="255" spans="2:7" ht="14.25">
      <c r="B255" s="189"/>
      <c r="C255" s="189"/>
      <c r="D255" s="190"/>
      <c r="E255" s="191"/>
      <c r="F255" s="192"/>
      <c r="G255" s="192"/>
    </row>
    <row r="256" spans="2:7" ht="14.25">
      <c r="B256" s="193"/>
      <c r="C256" s="193"/>
      <c r="D256" s="194"/>
      <c r="E256" s="195"/>
      <c r="F256" s="196"/>
      <c r="G256" s="196"/>
    </row>
    <row r="257" spans="2:7" ht="14.25">
      <c r="B257" s="193"/>
      <c r="C257" s="193"/>
      <c r="D257" s="194"/>
      <c r="E257" s="195"/>
      <c r="F257" s="196"/>
      <c r="G257" s="196"/>
    </row>
    <row r="258" spans="2:7" ht="14.25">
      <c r="B258" s="193"/>
      <c r="C258" s="193"/>
      <c r="D258" s="194"/>
      <c r="E258" s="195"/>
      <c r="F258" s="196"/>
      <c r="G258" s="196"/>
    </row>
    <row r="259" spans="2:7" ht="14.25">
      <c r="B259" s="193"/>
      <c r="C259" s="193"/>
      <c r="D259" s="194"/>
      <c r="E259" s="195"/>
      <c r="F259" s="196"/>
      <c r="G259" s="196"/>
    </row>
    <row r="260" spans="2:7" ht="14.25">
      <c r="B260" s="193"/>
      <c r="C260" s="193"/>
      <c r="D260" s="194"/>
      <c r="E260" s="195"/>
      <c r="F260" s="196"/>
      <c r="G260" s="196"/>
    </row>
    <row r="261" spans="2:7" ht="14.25">
      <c r="B261" s="193"/>
      <c r="C261" s="193"/>
      <c r="D261" s="194"/>
      <c r="E261" s="195"/>
      <c r="F261" s="196"/>
      <c r="G261" s="196"/>
    </row>
    <row r="262" spans="2:7" ht="14.25">
      <c r="B262" s="197"/>
      <c r="C262" s="197"/>
      <c r="D262" s="197"/>
      <c r="E262" s="196"/>
      <c r="F262" s="197"/>
      <c r="G262" s="196"/>
    </row>
    <row r="263" spans="2:7" ht="14.25">
      <c r="B263" s="197"/>
      <c r="C263" s="197"/>
      <c r="D263" s="197"/>
      <c r="E263" s="198"/>
      <c r="F263" s="198"/>
      <c r="G263" s="196"/>
    </row>
    <row r="264" spans="2:7" ht="14.25">
      <c r="B264" s="189"/>
      <c r="C264" s="189"/>
      <c r="D264" s="189"/>
      <c r="E264" s="189"/>
      <c r="F264" s="189"/>
      <c r="G264" s="189"/>
    </row>
    <row r="265" spans="2:7" ht="15">
      <c r="B265" s="186"/>
      <c r="C265" s="186"/>
      <c r="D265" s="187"/>
      <c r="E265" s="188"/>
      <c r="F265" s="188"/>
      <c r="G265" s="188"/>
    </row>
    <row r="266" spans="2:7" ht="14.25">
      <c r="B266" s="189"/>
      <c r="C266" s="189"/>
      <c r="D266" s="190"/>
      <c r="E266" s="191"/>
      <c r="F266" s="192"/>
      <c r="G266" s="192"/>
    </row>
    <row r="267" spans="2:7" ht="14.25">
      <c r="B267" s="193"/>
      <c r="C267" s="193"/>
      <c r="D267" s="194"/>
      <c r="E267" s="195"/>
      <c r="F267" s="196"/>
      <c r="G267" s="196"/>
    </row>
    <row r="268" spans="2:7" ht="14.25">
      <c r="B268" s="193"/>
      <c r="C268" s="193"/>
      <c r="D268" s="194"/>
      <c r="E268" s="195"/>
      <c r="F268" s="196"/>
      <c r="G268" s="196"/>
    </row>
    <row r="269" spans="2:7" ht="14.25">
      <c r="B269" s="193"/>
      <c r="C269" s="193"/>
      <c r="D269" s="194"/>
      <c r="E269" s="195"/>
      <c r="F269" s="196"/>
      <c r="G269" s="196"/>
    </row>
    <row r="270" spans="2:7" ht="14.25">
      <c r="B270" s="193"/>
      <c r="C270" s="193"/>
      <c r="D270" s="194"/>
      <c r="E270" s="195"/>
      <c r="F270" s="196"/>
      <c r="G270" s="196"/>
    </row>
    <row r="271" spans="2:7" ht="14.25">
      <c r="B271" s="193"/>
      <c r="C271" s="193"/>
      <c r="D271" s="194"/>
      <c r="E271" s="195"/>
      <c r="F271" s="196"/>
      <c r="G271" s="196"/>
    </row>
    <row r="272" spans="2:7" ht="14.25">
      <c r="B272" s="193"/>
      <c r="C272" s="193"/>
      <c r="D272" s="194"/>
      <c r="E272" s="195"/>
      <c r="F272" s="196"/>
      <c r="G272" s="196"/>
    </row>
    <row r="273" spans="2:7" ht="14.25">
      <c r="B273" s="197"/>
      <c r="C273" s="197"/>
      <c r="D273" s="197"/>
      <c r="E273" s="196"/>
      <c r="F273" s="197"/>
      <c r="G273" s="196"/>
    </row>
    <row r="274" spans="2:7" ht="14.25">
      <c r="B274" s="197"/>
      <c r="C274" s="197"/>
      <c r="D274" s="197"/>
      <c r="E274" s="198"/>
      <c r="F274" s="198"/>
      <c r="G274" s="196"/>
    </row>
    <row r="275" spans="2:7" ht="14.25">
      <c r="B275" s="189"/>
      <c r="C275" s="189"/>
      <c r="D275" s="189"/>
      <c r="E275" s="189"/>
      <c r="F275" s="189"/>
      <c r="G275" s="189"/>
    </row>
    <row r="276" spans="2:7" ht="15">
      <c r="B276" s="186"/>
      <c r="C276" s="186"/>
      <c r="D276" s="187"/>
      <c r="E276" s="188"/>
      <c r="F276" s="188"/>
      <c r="G276" s="188"/>
    </row>
    <row r="277" spans="2:7" ht="14.25">
      <c r="B277" s="189"/>
      <c r="C277" s="189"/>
      <c r="D277" s="190"/>
      <c r="E277" s="191"/>
      <c r="F277" s="192"/>
      <c r="G277" s="192"/>
    </row>
    <row r="278" spans="2:7" ht="14.25">
      <c r="B278" s="193"/>
      <c r="C278" s="193"/>
      <c r="D278" s="194"/>
      <c r="E278" s="195"/>
      <c r="F278" s="196"/>
      <c r="G278" s="196"/>
    </row>
    <row r="279" spans="2:7" ht="14.25">
      <c r="B279" s="193"/>
      <c r="C279" s="193"/>
      <c r="D279" s="194"/>
      <c r="E279" s="195"/>
      <c r="F279" s="196"/>
      <c r="G279" s="196"/>
    </row>
    <row r="280" spans="2:7" ht="14.25">
      <c r="B280" s="193"/>
      <c r="C280" s="193"/>
      <c r="D280" s="194"/>
      <c r="E280" s="195"/>
      <c r="F280" s="196"/>
      <c r="G280" s="196"/>
    </row>
    <row r="281" spans="2:7" ht="14.25">
      <c r="B281" s="193"/>
      <c r="C281" s="193"/>
      <c r="D281" s="194"/>
      <c r="E281" s="195"/>
      <c r="F281" s="196"/>
      <c r="G281" s="196"/>
    </row>
    <row r="282" spans="2:7" ht="14.25">
      <c r="B282" s="193"/>
      <c r="C282" s="193"/>
      <c r="D282" s="194"/>
      <c r="E282" s="195"/>
      <c r="F282" s="196"/>
      <c r="G282" s="196"/>
    </row>
    <row r="283" spans="2:7" ht="14.25">
      <c r="B283" s="193"/>
      <c r="C283" s="193"/>
      <c r="D283" s="194"/>
      <c r="E283" s="195"/>
      <c r="F283" s="196"/>
      <c r="G283" s="196"/>
    </row>
    <row r="284" spans="2:7" ht="14.25">
      <c r="B284" s="197"/>
      <c r="C284" s="197"/>
      <c r="D284" s="197"/>
      <c r="E284" s="196"/>
      <c r="F284" s="197"/>
      <c r="G284" s="196"/>
    </row>
    <row r="285" spans="2:7" ht="14.25">
      <c r="B285" s="197"/>
      <c r="C285" s="197"/>
      <c r="D285" s="197"/>
      <c r="E285" s="198"/>
      <c r="F285" s="198"/>
      <c r="G285" s="196"/>
    </row>
    <row r="286" spans="2:7" ht="14.25">
      <c r="B286" s="189"/>
      <c r="C286" s="189"/>
      <c r="D286" s="189"/>
      <c r="E286" s="189"/>
      <c r="F286" s="189"/>
      <c r="G286" s="189"/>
    </row>
    <row r="287" spans="2:7" ht="15">
      <c r="B287" s="186"/>
      <c r="C287" s="186"/>
      <c r="D287" s="187"/>
      <c r="E287" s="188"/>
      <c r="F287" s="188"/>
      <c r="G287" s="188"/>
    </row>
    <row r="288" spans="2:7" ht="14.25">
      <c r="B288" s="189"/>
      <c r="C288" s="189"/>
      <c r="D288" s="190"/>
      <c r="E288" s="191"/>
      <c r="F288" s="192"/>
      <c r="G288" s="192"/>
    </row>
    <row r="289" spans="2:7" ht="14.25">
      <c r="B289" s="193"/>
      <c r="C289" s="193"/>
      <c r="D289" s="194"/>
      <c r="E289" s="195"/>
      <c r="F289" s="196"/>
      <c r="G289" s="196"/>
    </row>
    <row r="290" spans="2:7" ht="14.25">
      <c r="B290" s="193"/>
      <c r="C290" s="193"/>
      <c r="D290" s="194"/>
      <c r="E290" s="195"/>
      <c r="F290" s="196"/>
      <c r="G290" s="196"/>
    </row>
    <row r="291" spans="2:7" ht="14.25">
      <c r="B291" s="193"/>
      <c r="C291" s="193"/>
      <c r="D291" s="194"/>
      <c r="E291" s="195"/>
      <c r="F291" s="196"/>
      <c r="G291" s="196"/>
    </row>
    <row r="292" spans="2:7" ht="14.25">
      <c r="B292" s="193"/>
      <c r="C292" s="193"/>
      <c r="D292" s="194"/>
      <c r="E292" s="195"/>
      <c r="F292" s="196"/>
      <c r="G292" s="196"/>
    </row>
    <row r="293" spans="2:7" ht="14.25">
      <c r="B293" s="197"/>
      <c r="C293" s="197"/>
      <c r="D293" s="197"/>
      <c r="E293" s="196"/>
      <c r="F293" s="197"/>
      <c r="G293" s="196"/>
    </row>
    <row r="294" spans="2:7" ht="14.25">
      <c r="B294" s="197"/>
      <c r="C294" s="197"/>
      <c r="D294" s="197"/>
      <c r="E294" s="198"/>
      <c r="F294" s="198"/>
      <c r="G294" s="196"/>
    </row>
    <row r="295" spans="2:7" ht="14.25">
      <c r="B295" s="189"/>
      <c r="C295" s="189"/>
      <c r="D295" s="189"/>
      <c r="E295" s="189"/>
      <c r="F295" s="189"/>
      <c r="G295" s="189"/>
    </row>
    <row r="296" spans="2:7" ht="15">
      <c r="B296" s="186"/>
      <c r="C296" s="186"/>
      <c r="D296" s="187"/>
      <c r="E296" s="188"/>
      <c r="F296" s="188"/>
      <c r="G296" s="188"/>
    </row>
    <row r="297" spans="2:7" ht="14.25">
      <c r="B297" s="189"/>
      <c r="C297" s="189"/>
      <c r="D297" s="190"/>
      <c r="E297" s="191"/>
      <c r="F297" s="192"/>
      <c r="G297" s="192"/>
    </row>
    <row r="298" spans="2:7" ht="14.25">
      <c r="B298" s="193"/>
      <c r="C298" s="193"/>
      <c r="D298" s="194"/>
      <c r="E298" s="195"/>
      <c r="F298" s="196"/>
      <c r="G298" s="196"/>
    </row>
    <row r="299" spans="2:7" ht="14.25">
      <c r="B299" s="193"/>
      <c r="C299" s="193"/>
      <c r="D299" s="194"/>
      <c r="E299" s="195"/>
      <c r="F299" s="196"/>
      <c r="G299" s="196"/>
    </row>
    <row r="300" spans="2:7" ht="14.25">
      <c r="B300" s="193"/>
      <c r="C300" s="193"/>
      <c r="D300" s="194"/>
      <c r="E300" s="195"/>
      <c r="F300" s="196"/>
      <c r="G300" s="196"/>
    </row>
    <row r="301" spans="2:7" ht="14.25">
      <c r="B301" s="193"/>
      <c r="C301" s="193"/>
      <c r="D301" s="194"/>
      <c r="E301" s="195"/>
      <c r="F301" s="196"/>
      <c r="G301" s="196"/>
    </row>
    <row r="302" spans="2:7" ht="14.25">
      <c r="B302" s="197"/>
      <c r="C302" s="197"/>
      <c r="D302" s="197"/>
      <c r="E302" s="196"/>
      <c r="F302" s="197"/>
      <c r="G302" s="196"/>
    </row>
    <row r="303" spans="2:7" ht="14.25">
      <c r="B303" s="197"/>
      <c r="C303" s="197"/>
      <c r="D303" s="197"/>
      <c r="E303" s="198"/>
      <c r="F303" s="198"/>
      <c r="G303" s="196"/>
    </row>
    <row r="304" spans="2:7" ht="14.25">
      <c r="B304" s="189"/>
      <c r="C304" s="189"/>
      <c r="D304" s="189"/>
      <c r="E304" s="189"/>
      <c r="F304" s="189"/>
      <c r="G304" s="189"/>
    </row>
    <row r="305" spans="2:7" ht="15">
      <c r="B305" s="186"/>
      <c r="C305" s="186"/>
      <c r="D305" s="187"/>
      <c r="E305" s="188"/>
      <c r="F305" s="188"/>
      <c r="G305" s="188"/>
    </row>
    <row r="306" spans="2:7" ht="14.25">
      <c r="B306" s="189"/>
      <c r="C306" s="189"/>
      <c r="D306" s="190"/>
      <c r="E306" s="191"/>
      <c r="F306" s="192"/>
      <c r="G306" s="192"/>
    </row>
    <row r="307" spans="2:7" ht="14.25">
      <c r="B307" s="193"/>
      <c r="C307" s="193"/>
      <c r="D307" s="194"/>
      <c r="E307" s="195"/>
      <c r="F307" s="196"/>
      <c r="G307" s="196"/>
    </row>
    <row r="308" spans="2:7" ht="14.25">
      <c r="B308" s="193"/>
      <c r="C308" s="193"/>
      <c r="D308" s="194"/>
      <c r="E308" s="195"/>
      <c r="F308" s="196"/>
      <c r="G308" s="196"/>
    </row>
    <row r="309" spans="2:7" ht="14.25">
      <c r="B309" s="193"/>
      <c r="C309" s="193"/>
      <c r="D309" s="194"/>
      <c r="E309" s="195"/>
      <c r="F309" s="196"/>
      <c r="G309" s="196"/>
    </row>
    <row r="310" spans="2:7" ht="14.25">
      <c r="B310" s="193"/>
      <c r="C310" s="193"/>
      <c r="D310" s="194"/>
      <c r="E310" s="195"/>
      <c r="F310" s="196"/>
      <c r="G310" s="196"/>
    </row>
    <row r="311" spans="2:7" ht="14.25">
      <c r="B311" s="197"/>
      <c r="C311" s="197"/>
      <c r="D311" s="197"/>
      <c r="E311" s="196"/>
      <c r="F311" s="197"/>
      <c r="G311" s="196"/>
    </row>
    <row r="312" spans="2:7" ht="14.25">
      <c r="B312" s="197"/>
      <c r="C312" s="197"/>
      <c r="D312" s="197"/>
      <c r="E312" s="198"/>
      <c r="F312" s="198"/>
      <c r="G312" s="196"/>
    </row>
    <row r="313" spans="2:7" ht="14.25">
      <c r="B313" s="189"/>
      <c r="C313" s="189"/>
      <c r="D313" s="189"/>
      <c r="E313" s="189"/>
      <c r="F313" s="189"/>
      <c r="G313" s="189"/>
    </row>
    <row r="314" spans="2:7" ht="15">
      <c r="B314" s="186"/>
      <c r="C314" s="186"/>
      <c r="D314" s="187"/>
      <c r="E314" s="188"/>
      <c r="F314" s="188"/>
      <c r="G314" s="188"/>
    </row>
    <row r="315" spans="2:7" ht="14.25">
      <c r="B315" s="189"/>
      <c r="C315" s="189"/>
      <c r="D315" s="190"/>
      <c r="E315" s="191"/>
      <c r="F315" s="192"/>
      <c r="G315" s="192"/>
    </row>
    <row r="316" spans="2:7" ht="14.25">
      <c r="B316" s="193"/>
      <c r="C316" s="193"/>
      <c r="D316" s="194"/>
      <c r="E316" s="195"/>
      <c r="F316" s="196"/>
      <c r="G316" s="196"/>
    </row>
    <row r="317" spans="2:7" ht="14.25">
      <c r="B317" s="193"/>
      <c r="C317" s="193"/>
      <c r="D317" s="194"/>
      <c r="E317" s="195"/>
      <c r="F317" s="196"/>
      <c r="G317" s="196"/>
    </row>
    <row r="318" spans="2:7" ht="14.25">
      <c r="B318" s="193"/>
      <c r="C318" s="193"/>
      <c r="D318" s="194"/>
      <c r="E318" s="195"/>
      <c r="F318" s="196"/>
      <c r="G318" s="196"/>
    </row>
    <row r="319" spans="2:7" ht="14.25">
      <c r="B319" s="193"/>
      <c r="C319" s="193"/>
      <c r="D319" s="194"/>
      <c r="E319" s="195"/>
      <c r="F319" s="196"/>
      <c r="G319" s="196"/>
    </row>
    <row r="320" spans="2:7" ht="14.25">
      <c r="B320" s="193"/>
      <c r="C320" s="193"/>
      <c r="D320" s="194"/>
      <c r="E320" s="195"/>
      <c r="F320" s="196"/>
      <c r="G320" s="196"/>
    </row>
    <row r="321" spans="2:7" ht="14.25">
      <c r="B321" s="193"/>
      <c r="C321" s="193"/>
      <c r="D321" s="194"/>
      <c r="E321" s="195"/>
      <c r="F321" s="196"/>
      <c r="G321" s="196"/>
    </row>
    <row r="322" spans="2:7" ht="14.25">
      <c r="B322" s="197"/>
      <c r="C322" s="197"/>
      <c r="D322" s="197"/>
      <c r="E322" s="196"/>
      <c r="F322" s="197"/>
      <c r="G322" s="196"/>
    </row>
    <row r="323" spans="2:7" ht="14.25">
      <c r="B323" s="197"/>
      <c r="C323" s="197"/>
      <c r="D323" s="197"/>
      <c r="E323" s="198"/>
      <c r="F323" s="198"/>
      <c r="G323" s="196"/>
    </row>
    <row r="324" spans="2:7" ht="14.25">
      <c r="B324" s="189"/>
      <c r="C324" s="189"/>
      <c r="D324" s="189"/>
      <c r="E324" s="189"/>
      <c r="F324" s="189"/>
      <c r="G324" s="189"/>
    </row>
    <row r="325" spans="2:7" ht="15">
      <c r="B325" s="186"/>
      <c r="C325" s="186"/>
      <c r="D325" s="187"/>
      <c r="E325" s="188"/>
      <c r="F325" s="188"/>
      <c r="G325" s="188"/>
    </row>
    <row r="326" spans="2:7" ht="14.25">
      <c r="B326" s="189"/>
      <c r="C326" s="189"/>
      <c r="D326" s="190"/>
      <c r="E326" s="191"/>
      <c r="F326" s="192"/>
      <c r="G326" s="192"/>
    </row>
    <row r="327" spans="2:7" ht="14.25">
      <c r="B327" s="193"/>
      <c r="C327" s="193"/>
      <c r="D327" s="194"/>
      <c r="E327" s="195"/>
      <c r="F327" s="196"/>
      <c r="G327" s="196"/>
    </row>
    <row r="328" spans="2:7" ht="14.25">
      <c r="B328" s="193"/>
      <c r="C328" s="193"/>
      <c r="D328" s="194"/>
      <c r="E328" s="195"/>
      <c r="F328" s="196"/>
      <c r="G328" s="196"/>
    </row>
    <row r="329" spans="2:7" ht="14.25">
      <c r="B329" s="193"/>
      <c r="C329" s="193"/>
      <c r="D329" s="194"/>
      <c r="E329" s="195"/>
      <c r="F329" s="196"/>
      <c r="G329" s="196"/>
    </row>
    <row r="330" spans="2:7" ht="14.25">
      <c r="B330" s="193"/>
      <c r="C330" s="193"/>
      <c r="D330" s="194"/>
      <c r="E330" s="195"/>
      <c r="F330" s="196"/>
      <c r="G330" s="196"/>
    </row>
    <row r="331" spans="2:7" ht="14.25">
      <c r="B331" s="193"/>
      <c r="C331" s="193"/>
      <c r="D331" s="194"/>
      <c r="E331" s="195"/>
      <c r="F331" s="196"/>
      <c r="G331" s="196"/>
    </row>
    <row r="332" spans="2:7" ht="14.25">
      <c r="B332" s="193"/>
      <c r="C332" s="193"/>
      <c r="D332" s="194"/>
      <c r="E332" s="195"/>
      <c r="F332" s="196"/>
      <c r="G332" s="196"/>
    </row>
    <row r="333" spans="2:7" ht="14.25">
      <c r="B333" s="193"/>
      <c r="C333" s="193"/>
      <c r="D333" s="194"/>
      <c r="E333" s="195"/>
      <c r="F333" s="196"/>
      <c r="G333" s="196"/>
    </row>
    <row r="334" spans="2:7" ht="14.25">
      <c r="B334" s="197"/>
      <c r="C334" s="197"/>
      <c r="D334" s="197"/>
      <c r="E334" s="196"/>
      <c r="F334" s="197"/>
      <c r="G334" s="196"/>
    </row>
    <row r="335" spans="2:7" ht="14.25">
      <c r="B335" s="197"/>
      <c r="C335" s="197"/>
      <c r="D335" s="197"/>
      <c r="E335" s="198"/>
      <c r="F335" s="198"/>
      <c r="G335" s="196"/>
    </row>
    <row r="336" spans="2:7" ht="14.25">
      <c r="B336" s="189"/>
      <c r="C336" s="189"/>
      <c r="D336" s="189"/>
      <c r="E336" s="189"/>
      <c r="F336" s="189"/>
      <c r="G336" s="189"/>
    </row>
    <row r="337" spans="2:7" ht="15">
      <c r="B337" s="186"/>
      <c r="C337" s="186"/>
      <c r="D337" s="187"/>
      <c r="E337" s="188"/>
      <c r="F337" s="188"/>
      <c r="G337" s="188"/>
    </row>
    <row r="338" spans="2:7" ht="14.25">
      <c r="B338" s="189"/>
      <c r="C338" s="189"/>
      <c r="D338" s="190"/>
      <c r="E338" s="191"/>
      <c r="F338" s="192"/>
      <c r="G338" s="192"/>
    </row>
    <row r="339" spans="2:7" ht="14.25">
      <c r="B339" s="193"/>
      <c r="C339" s="193"/>
      <c r="D339" s="194"/>
      <c r="E339" s="195"/>
      <c r="F339" s="196"/>
      <c r="G339" s="196"/>
    </row>
    <row r="340" spans="2:7" ht="14.25">
      <c r="B340" s="193"/>
      <c r="C340" s="193"/>
      <c r="D340" s="194"/>
      <c r="E340" s="195"/>
      <c r="F340" s="196"/>
      <c r="G340" s="196"/>
    </row>
    <row r="341" spans="2:7" ht="14.25">
      <c r="B341" s="193"/>
      <c r="C341" s="193"/>
      <c r="D341" s="194"/>
      <c r="E341" s="195"/>
      <c r="F341" s="196"/>
      <c r="G341" s="196"/>
    </row>
    <row r="342" spans="2:7" ht="14.25">
      <c r="B342" s="193"/>
      <c r="C342" s="193"/>
      <c r="D342" s="194"/>
      <c r="E342" s="195"/>
      <c r="F342" s="196"/>
      <c r="G342" s="196"/>
    </row>
    <row r="343" spans="2:7" ht="14.25">
      <c r="B343" s="193"/>
      <c r="C343" s="193"/>
      <c r="D343" s="194"/>
      <c r="E343" s="195"/>
      <c r="F343" s="196"/>
      <c r="G343" s="196"/>
    </row>
    <row r="344" spans="2:7" ht="14.25">
      <c r="B344" s="197"/>
      <c r="C344" s="197"/>
      <c r="D344" s="197"/>
      <c r="E344" s="196"/>
      <c r="F344" s="197"/>
      <c r="G344" s="196"/>
    </row>
    <row r="345" spans="2:7" ht="14.25">
      <c r="B345" s="197"/>
      <c r="C345" s="197"/>
      <c r="D345" s="197"/>
      <c r="E345" s="198"/>
      <c r="F345" s="198"/>
      <c r="G345" s="196"/>
    </row>
    <row r="346" spans="2:7" ht="14.25">
      <c r="B346" s="189"/>
      <c r="C346" s="189"/>
      <c r="D346" s="189"/>
      <c r="E346" s="189"/>
      <c r="F346" s="189"/>
      <c r="G346" s="189"/>
    </row>
    <row r="347" spans="2:7" ht="15">
      <c r="B347" s="186"/>
      <c r="C347" s="186"/>
      <c r="D347" s="187"/>
      <c r="E347" s="188"/>
      <c r="F347" s="188"/>
      <c r="G347" s="188"/>
    </row>
    <row r="348" spans="2:7" ht="14.25">
      <c r="B348" s="189"/>
      <c r="C348" s="189"/>
      <c r="D348" s="190"/>
      <c r="E348" s="191"/>
      <c r="F348" s="192"/>
      <c r="G348" s="192"/>
    </row>
    <row r="349" spans="2:7" ht="14.25">
      <c r="B349" s="193"/>
      <c r="C349" s="193"/>
      <c r="D349" s="194"/>
      <c r="E349" s="195"/>
      <c r="F349" s="196"/>
      <c r="G349" s="196"/>
    </row>
    <row r="350" spans="2:7" ht="14.25">
      <c r="B350" s="193"/>
      <c r="C350" s="193"/>
      <c r="D350" s="194"/>
      <c r="E350" s="195"/>
      <c r="F350" s="196"/>
      <c r="G350" s="196"/>
    </row>
    <row r="351" spans="2:7" ht="14.25">
      <c r="B351" s="193"/>
      <c r="C351" s="193"/>
      <c r="D351" s="194"/>
      <c r="E351" s="195"/>
      <c r="F351" s="196"/>
      <c r="G351" s="196"/>
    </row>
    <row r="352" spans="2:7" ht="14.25">
      <c r="B352" s="193"/>
      <c r="C352" s="193"/>
      <c r="D352" s="194"/>
      <c r="E352" s="195"/>
      <c r="F352" s="196"/>
      <c r="G352" s="196"/>
    </row>
    <row r="353" spans="2:7" ht="14.25">
      <c r="B353" s="193"/>
      <c r="C353" s="193"/>
      <c r="D353" s="194"/>
      <c r="E353" s="195"/>
      <c r="F353" s="196"/>
      <c r="G353" s="196"/>
    </row>
    <row r="354" spans="2:7" ht="14.25">
      <c r="B354" s="193"/>
      <c r="C354" s="193"/>
      <c r="D354" s="194"/>
      <c r="E354" s="195"/>
      <c r="F354" s="196"/>
      <c r="G354" s="196"/>
    </row>
    <row r="355" spans="2:7" ht="14.25">
      <c r="B355" s="197"/>
      <c r="C355" s="197"/>
      <c r="D355" s="197"/>
      <c r="E355" s="196"/>
      <c r="F355" s="197"/>
      <c r="G355" s="196"/>
    </row>
    <row r="356" spans="2:7" ht="14.25">
      <c r="B356" s="197"/>
      <c r="C356" s="197"/>
      <c r="D356" s="197"/>
      <c r="E356" s="198"/>
      <c r="F356" s="198"/>
      <c r="G356" s="196"/>
    </row>
    <row r="357" spans="2:7" ht="14.25">
      <c r="B357" s="189"/>
      <c r="C357" s="189"/>
      <c r="D357" s="189"/>
      <c r="E357" s="189"/>
      <c r="F357" s="189"/>
      <c r="G357" s="189"/>
    </row>
    <row r="358" spans="2:7" ht="15">
      <c r="B358" s="186"/>
      <c r="C358" s="186"/>
      <c r="D358" s="187"/>
      <c r="E358" s="188"/>
      <c r="F358" s="188"/>
      <c r="G358" s="188"/>
    </row>
    <row r="359" spans="2:7" ht="14.25">
      <c r="B359" s="189"/>
      <c r="C359" s="189"/>
      <c r="D359" s="190"/>
      <c r="E359" s="191"/>
      <c r="F359" s="192"/>
      <c r="G359" s="192"/>
    </row>
    <row r="360" spans="2:7" ht="14.25">
      <c r="B360" s="193"/>
      <c r="C360" s="193"/>
      <c r="D360" s="194"/>
      <c r="E360" s="195"/>
      <c r="F360" s="196"/>
      <c r="G360" s="196"/>
    </row>
    <row r="361" spans="2:7" ht="14.25">
      <c r="B361" s="193"/>
      <c r="C361" s="193"/>
      <c r="D361" s="194"/>
      <c r="E361" s="195"/>
      <c r="F361" s="196"/>
      <c r="G361" s="196"/>
    </row>
    <row r="362" spans="2:7" ht="14.25">
      <c r="B362" s="193"/>
      <c r="C362" s="193"/>
      <c r="D362" s="194"/>
      <c r="E362" s="195"/>
      <c r="F362" s="196"/>
      <c r="G362" s="196"/>
    </row>
    <row r="363" spans="2:7" ht="14.25">
      <c r="B363" s="193"/>
      <c r="C363" s="193"/>
      <c r="D363" s="194"/>
      <c r="E363" s="195"/>
      <c r="F363" s="196"/>
      <c r="G363" s="196"/>
    </row>
    <row r="364" spans="2:7" ht="14.25">
      <c r="B364" s="193"/>
      <c r="C364" s="193"/>
      <c r="D364" s="194"/>
      <c r="E364" s="195"/>
      <c r="F364" s="196"/>
      <c r="G364" s="196"/>
    </row>
    <row r="365" spans="2:7" ht="14.25">
      <c r="B365" s="197"/>
      <c r="C365" s="197"/>
      <c r="D365" s="197"/>
      <c r="E365" s="196"/>
      <c r="F365" s="197"/>
      <c r="G365" s="196"/>
    </row>
    <row r="366" spans="2:7" ht="14.25">
      <c r="B366" s="197"/>
      <c r="C366" s="197"/>
      <c r="D366" s="197"/>
      <c r="E366" s="198"/>
      <c r="F366" s="198"/>
      <c r="G366" s="196"/>
    </row>
    <row r="367" spans="2:7" ht="14.25">
      <c r="B367" s="189"/>
      <c r="C367" s="189"/>
      <c r="D367" s="189"/>
      <c r="E367" s="189"/>
      <c r="F367" s="189"/>
      <c r="G367" s="189"/>
    </row>
    <row r="368" spans="2:7" ht="15">
      <c r="B368" s="186"/>
      <c r="C368" s="186"/>
      <c r="D368" s="187"/>
      <c r="E368" s="188"/>
      <c r="F368" s="188"/>
      <c r="G368" s="188"/>
    </row>
    <row r="369" spans="2:7" ht="14.25">
      <c r="B369" s="189"/>
      <c r="C369" s="189"/>
      <c r="D369" s="190"/>
      <c r="E369" s="191"/>
      <c r="F369" s="192"/>
      <c r="G369" s="192"/>
    </row>
    <row r="370" spans="2:7" ht="14.25">
      <c r="B370" s="193"/>
      <c r="C370" s="193"/>
      <c r="D370" s="194"/>
      <c r="E370" s="195"/>
      <c r="F370" s="196"/>
      <c r="G370" s="196"/>
    </row>
    <row r="371" spans="2:7" ht="14.25">
      <c r="B371" s="193"/>
      <c r="C371" s="193"/>
      <c r="D371" s="194"/>
      <c r="E371" s="195"/>
      <c r="F371" s="196"/>
      <c r="G371" s="196"/>
    </row>
    <row r="372" spans="2:7" ht="14.25">
      <c r="B372" s="193"/>
      <c r="C372" s="193"/>
      <c r="D372" s="194"/>
      <c r="E372" s="195"/>
      <c r="F372" s="196"/>
      <c r="G372" s="196"/>
    </row>
    <row r="373" spans="2:7" ht="14.25">
      <c r="B373" s="197"/>
      <c r="C373" s="197"/>
      <c r="D373" s="197"/>
      <c r="E373" s="196"/>
      <c r="F373" s="197"/>
      <c r="G373" s="196"/>
    </row>
    <row r="374" spans="2:7" ht="14.25">
      <c r="B374" s="197"/>
      <c r="C374" s="197"/>
      <c r="D374" s="197"/>
      <c r="E374" s="198"/>
      <c r="F374" s="198"/>
      <c r="G374" s="196"/>
    </row>
    <row r="375" spans="2:7" ht="14.25">
      <c r="B375" s="189"/>
      <c r="C375" s="189"/>
      <c r="D375" s="189"/>
      <c r="E375" s="189"/>
      <c r="F375" s="189"/>
      <c r="G375" s="189"/>
    </row>
    <row r="376" spans="2:7" ht="15">
      <c r="B376" s="186"/>
      <c r="C376" s="186"/>
      <c r="D376" s="187"/>
      <c r="E376" s="188"/>
      <c r="F376" s="188"/>
      <c r="G376" s="188"/>
    </row>
    <row r="377" spans="2:7" ht="14.25">
      <c r="B377" s="189"/>
      <c r="C377" s="189"/>
      <c r="D377" s="190"/>
      <c r="E377" s="191"/>
      <c r="F377" s="192"/>
      <c r="G377" s="192"/>
    </row>
    <row r="378" spans="2:7" ht="14.25">
      <c r="B378" s="193"/>
      <c r="C378" s="193"/>
      <c r="D378" s="194"/>
      <c r="E378" s="195"/>
      <c r="F378" s="196"/>
      <c r="G378" s="196"/>
    </row>
    <row r="379" spans="2:7" ht="14.25">
      <c r="B379" s="193"/>
      <c r="C379" s="193"/>
      <c r="D379" s="194"/>
      <c r="E379" s="195"/>
      <c r="F379" s="196"/>
      <c r="G379" s="196"/>
    </row>
    <row r="380" spans="2:7" ht="14.25">
      <c r="B380" s="193"/>
      <c r="C380" s="193"/>
      <c r="D380" s="194"/>
      <c r="E380" s="195"/>
      <c r="F380" s="196"/>
      <c r="G380" s="196"/>
    </row>
    <row r="381" spans="2:7" ht="14.25">
      <c r="B381" s="193"/>
      <c r="C381" s="193"/>
      <c r="D381" s="194"/>
      <c r="E381" s="195"/>
      <c r="F381" s="196"/>
      <c r="G381" s="196"/>
    </row>
    <row r="382" spans="2:7" ht="14.25">
      <c r="B382" s="193"/>
      <c r="C382" s="193"/>
      <c r="D382" s="194"/>
      <c r="E382" s="195"/>
      <c r="F382" s="196"/>
      <c r="G382" s="196"/>
    </row>
    <row r="383" spans="2:7" ht="14.25">
      <c r="B383" s="197"/>
      <c r="C383" s="197"/>
      <c r="D383" s="197"/>
      <c r="E383" s="196"/>
      <c r="F383" s="197"/>
      <c r="G383" s="196"/>
    </row>
    <row r="384" spans="2:7" ht="14.25">
      <c r="B384" s="197"/>
      <c r="C384" s="197"/>
      <c r="D384" s="197"/>
      <c r="E384" s="198"/>
      <c r="F384" s="198"/>
      <c r="G384" s="196"/>
    </row>
    <row r="385" spans="2:7" ht="14.25">
      <c r="B385" s="189"/>
      <c r="C385" s="189"/>
      <c r="D385" s="189"/>
      <c r="E385" s="189"/>
      <c r="F385" s="189"/>
      <c r="G385" s="189"/>
    </row>
    <row r="386" spans="2:7" ht="15">
      <c r="B386" s="186"/>
      <c r="C386" s="186"/>
      <c r="D386" s="187"/>
      <c r="E386" s="188"/>
      <c r="F386" s="188"/>
      <c r="G386" s="188"/>
    </row>
    <row r="387" spans="2:7" ht="14.25">
      <c r="B387" s="189"/>
      <c r="C387" s="189"/>
      <c r="D387" s="190"/>
      <c r="E387" s="191"/>
      <c r="F387" s="192"/>
      <c r="G387" s="192"/>
    </row>
    <row r="388" spans="2:7" ht="14.25">
      <c r="B388" s="193"/>
      <c r="C388" s="193"/>
      <c r="D388" s="194"/>
      <c r="E388" s="195"/>
      <c r="F388" s="196"/>
      <c r="G388" s="196"/>
    </row>
    <row r="389" spans="2:7" ht="14.25">
      <c r="B389" s="193"/>
      <c r="C389" s="193"/>
      <c r="D389" s="194"/>
      <c r="E389" s="195"/>
      <c r="F389" s="196"/>
      <c r="G389" s="196"/>
    </row>
    <row r="390" spans="2:7" ht="14.25">
      <c r="B390" s="193"/>
      <c r="C390" s="193"/>
      <c r="D390" s="194"/>
      <c r="E390" s="195"/>
      <c r="F390" s="196"/>
      <c r="G390" s="196"/>
    </row>
    <row r="391" spans="2:7" ht="14.25">
      <c r="B391" s="193"/>
      <c r="C391" s="193"/>
      <c r="D391" s="194"/>
      <c r="E391" s="195"/>
      <c r="F391" s="196"/>
      <c r="G391" s="196"/>
    </row>
    <row r="392" spans="2:7" ht="14.25">
      <c r="B392" s="193"/>
      <c r="C392" s="193"/>
      <c r="D392" s="194"/>
      <c r="E392" s="195"/>
      <c r="F392" s="196"/>
      <c r="G392" s="196"/>
    </row>
    <row r="393" spans="2:7" ht="14.25">
      <c r="B393" s="197"/>
      <c r="C393" s="197"/>
      <c r="D393" s="197"/>
      <c r="E393" s="196"/>
      <c r="F393" s="197"/>
      <c r="G393" s="196"/>
    </row>
    <row r="394" spans="2:7" ht="14.25">
      <c r="B394" s="197"/>
      <c r="C394" s="197"/>
      <c r="D394" s="197"/>
      <c r="E394" s="198"/>
      <c r="F394" s="198"/>
      <c r="G394" s="196"/>
    </row>
    <row r="395" spans="2:7" ht="14.25">
      <c r="B395" s="189"/>
      <c r="C395" s="189"/>
      <c r="D395" s="189"/>
      <c r="E395" s="189"/>
      <c r="F395" s="189"/>
      <c r="G395" s="189"/>
    </row>
    <row r="396" spans="2:7" ht="15">
      <c r="B396" s="186"/>
      <c r="C396" s="186"/>
      <c r="D396" s="187"/>
      <c r="E396" s="188"/>
      <c r="F396" s="188"/>
      <c r="G396" s="188"/>
    </row>
    <row r="397" spans="2:7" ht="14.25">
      <c r="B397" s="189"/>
      <c r="C397" s="189"/>
      <c r="D397" s="190"/>
      <c r="E397" s="191"/>
      <c r="F397" s="192"/>
      <c r="G397" s="192"/>
    </row>
    <row r="398" spans="2:7" ht="14.25">
      <c r="B398" s="193"/>
      <c r="C398" s="193"/>
      <c r="D398" s="194"/>
      <c r="E398" s="195"/>
      <c r="F398" s="196"/>
      <c r="G398" s="196"/>
    </row>
    <row r="399" spans="2:7" ht="14.25">
      <c r="B399" s="193"/>
      <c r="C399" s="193"/>
      <c r="D399" s="194"/>
      <c r="E399" s="195"/>
      <c r="F399" s="196"/>
      <c r="G399" s="196"/>
    </row>
    <row r="400" spans="2:7" ht="14.25">
      <c r="B400" s="193"/>
      <c r="C400" s="193"/>
      <c r="D400" s="194"/>
      <c r="E400" s="195"/>
      <c r="F400" s="196"/>
      <c r="G400" s="196"/>
    </row>
    <row r="401" spans="2:7" ht="14.25">
      <c r="B401" s="197"/>
      <c r="C401" s="197"/>
      <c r="D401" s="197"/>
      <c r="E401" s="196"/>
      <c r="F401" s="197"/>
      <c r="G401" s="196"/>
    </row>
    <row r="402" spans="2:7" ht="14.25">
      <c r="B402" s="197"/>
      <c r="C402" s="197"/>
      <c r="D402" s="197"/>
      <c r="E402" s="198"/>
      <c r="F402" s="198"/>
      <c r="G402" s="196"/>
    </row>
    <row r="403" spans="2:7" ht="14.25">
      <c r="B403" s="189"/>
      <c r="C403" s="189"/>
      <c r="D403" s="189"/>
      <c r="E403" s="189"/>
      <c r="F403" s="189"/>
      <c r="G403" s="189"/>
    </row>
    <row r="404" spans="2:7" ht="15">
      <c r="B404" s="186"/>
      <c r="C404" s="186"/>
      <c r="D404" s="187"/>
      <c r="E404" s="188"/>
      <c r="F404" s="188"/>
      <c r="G404" s="188"/>
    </row>
    <row r="405" spans="2:7" ht="14.25">
      <c r="B405" s="189"/>
      <c r="C405" s="189"/>
      <c r="D405" s="190"/>
      <c r="E405" s="191"/>
      <c r="F405" s="192"/>
      <c r="G405" s="192"/>
    </row>
    <row r="406" spans="2:7" ht="14.25">
      <c r="B406" s="193"/>
      <c r="C406" s="193"/>
      <c r="D406" s="194"/>
      <c r="E406" s="195"/>
      <c r="F406" s="196"/>
      <c r="G406" s="196"/>
    </row>
    <row r="407" spans="2:7" ht="14.25">
      <c r="B407" s="193"/>
      <c r="C407" s="193"/>
      <c r="D407" s="194"/>
      <c r="E407" s="195"/>
      <c r="F407" s="196"/>
      <c r="G407" s="196"/>
    </row>
    <row r="408" spans="2:7" ht="14.25">
      <c r="B408" s="193"/>
      <c r="C408" s="193"/>
      <c r="D408" s="194"/>
      <c r="E408" s="195"/>
      <c r="F408" s="196"/>
      <c r="G408" s="196"/>
    </row>
    <row r="409" spans="2:7" ht="14.25">
      <c r="B409" s="193"/>
      <c r="C409" s="193"/>
      <c r="D409" s="194"/>
      <c r="E409" s="195"/>
      <c r="F409" s="196"/>
      <c r="G409" s="196"/>
    </row>
    <row r="410" spans="2:7" ht="14.25">
      <c r="B410" s="193"/>
      <c r="C410" s="193"/>
      <c r="D410" s="194"/>
      <c r="E410" s="195"/>
      <c r="F410" s="196"/>
      <c r="G410" s="196"/>
    </row>
    <row r="411" spans="2:7" ht="14.25">
      <c r="B411" s="193"/>
      <c r="C411" s="193"/>
      <c r="D411" s="194"/>
      <c r="E411" s="195"/>
      <c r="F411" s="196"/>
      <c r="G411" s="196"/>
    </row>
    <row r="412" spans="2:7" ht="14.25">
      <c r="B412" s="193"/>
      <c r="C412" s="193"/>
      <c r="D412" s="194"/>
      <c r="E412" s="195"/>
      <c r="F412" s="196"/>
      <c r="G412" s="196"/>
    </row>
    <row r="413" spans="2:7" ht="14.25">
      <c r="B413" s="193"/>
      <c r="C413" s="193"/>
      <c r="D413" s="194"/>
      <c r="E413" s="195"/>
      <c r="F413" s="196"/>
      <c r="G413" s="196"/>
    </row>
    <row r="414" spans="2:7" ht="14.25">
      <c r="B414" s="197"/>
      <c r="C414" s="197"/>
      <c r="D414" s="197"/>
      <c r="E414" s="196"/>
      <c r="F414" s="197"/>
      <c r="G414" s="196"/>
    </row>
    <row r="415" spans="2:7" ht="14.25">
      <c r="B415" s="197"/>
      <c r="C415" s="197"/>
      <c r="D415" s="197"/>
      <c r="E415" s="198"/>
      <c r="F415" s="198"/>
      <c r="G415" s="196"/>
    </row>
    <row r="416" spans="2:7" ht="14.25">
      <c r="B416" s="189"/>
      <c r="C416" s="189"/>
      <c r="D416" s="189"/>
      <c r="E416" s="189"/>
      <c r="F416" s="189"/>
      <c r="G416" s="189"/>
    </row>
    <row r="417" spans="2:7" ht="15">
      <c r="B417" s="186"/>
      <c r="C417" s="186"/>
      <c r="D417" s="187"/>
      <c r="E417" s="188"/>
      <c r="F417" s="188"/>
      <c r="G417" s="188"/>
    </row>
    <row r="418" spans="2:7" ht="14.25">
      <c r="B418" s="189"/>
      <c r="C418" s="189"/>
      <c r="D418" s="190"/>
      <c r="E418" s="191"/>
      <c r="F418" s="192"/>
      <c r="G418" s="192"/>
    </row>
    <row r="419" spans="2:7" ht="14.25">
      <c r="B419" s="193"/>
      <c r="C419" s="193"/>
      <c r="D419" s="194"/>
      <c r="E419" s="195"/>
      <c r="F419" s="196"/>
      <c r="G419" s="196"/>
    </row>
    <row r="420" spans="2:7" ht="14.25">
      <c r="B420" s="193"/>
      <c r="C420" s="193"/>
      <c r="D420" s="194"/>
      <c r="E420" s="195"/>
      <c r="F420" s="196"/>
      <c r="G420" s="196"/>
    </row>
    <row r="421" spans="2:7" ht="14.25">
      <c r="B421" s="193"/>
      <c r="C421" s="193"/>
      <c r="D421" s="194"/>
      <c r="E421" s="195"/>
      <c r="F421" s="196"/>
      <c r="G421" s="196"/>
    </row>
    <row r="422" spans="2:7" ht="14.25">
      <c r="B422" s="197"/>
      <c r="C422" s="197"/>
      <c r="D422" s="197"/>
      <c r="E422" s="196"/>
      <c r="F422" s="197"/>
      <c r="G422" s="196"/>
    </row>
    <row r="423" spans="2:7" ht="14.25">
      <c r="B423" s="197"/>
      <c r="C423" s="197"/>
      <c r="D423" s="197"/>
      <c r="E423" s="198"/>
      <c r="F423" s="198"/>
      <c r="G423" s="196"/>
    </row>
    <row r="424" spans="2:7" ht="14.25">
      <c r="B424" s="189"/>
      <c r="C424" s="189"/>
      <c r="D424" s="189"/>
      <c r="E424" s="189"/>
      <c r="F424" s="189"/>
      <c r="G424" s="189"/>
    </row>
    <row r="425" spans="2:7" ht="15">
      <c r="B425" s="186"/>
      <c r="C425" s="186"/>
      <c r="D425" s="187"/>
      <c r="E425" s="188"/>
      <c r="F425" s="188"/>
      <c r="G425" s="188"/>
    </row>
    <row r="426" spans="2:7" ht="14.25">
      <c r="B426" s="189"/>
      <c r="C426" s="189"/>
      <c r="D426" s="190"/>
      <c r="E426" s="191"/>
      <c r="F426" s="192"/>
      <c r="G426" s="192"/>
    </row>
    <row r="427" spans="2:7" ht="14.25">
      <c r="B427" s="193"/>
      <c r="C427" s="193"/>
      <c r="D427" s="194"/>
      <c r="E427" s="195"/>
      <c r="F427" s="196"/>
      <c r="G427" s="196"/>
    </row>
    <row r="428" spans="2:7" ht="14.25">
      <c r="B428" s="193"/>
      <c r="C428" s="193"/>
      <c r="D428" s="194"/>
      <c r="E428" s="195"/>
      <c r="F428" s="196"/>
      <c r="G428" s="196"/>
    </row>
    <row r="429" spans="2:7" ht="14.25">
      <c r="B429" s="193"/>
      <c r="C429" s="193"/>
      <c r="D429" s="194"/>
      <c r="E429" s="195"/>
      <c r="F429" s="196"/>
      <c r="G429" s="196"/>
    </row>
    <row r="430" spans="2:7" ht="14.25">
      <c r="B430" s="193"/>
      <c r="C430" s="193"/>
      <c r="D430" s="194"/>
      <c r="E430" s="195"/>
      <c r="F430" s="196"/>
      <c r="G430" s="196"/>
    </row>
    <row r="431" spans="2:7" ht="14.25">
      <c r="B431" s="193"/>
      <c r="C431" s="193"/>
      <c r="D431" s="194"/>
      <c r="E431" s="195"/>
      <c r="F431" s="196"/>
      <c r="G431" s="196"/>
    </row>
    <row r="432" spans="2:7" ht="14.25">
      <c r="B432" s="197"/>
      <c r="C432" s="197"/>
      <c r="D432" s="197"/>
      <c r="E432" s="196"/>
      <c r="F432" s="197"/>
      <c r="G432" s="196"/>
    </row>
    <row r="433" spans="2:7" ht="14.25">
      <c r="B433" s="197"/>
      <c r="C433" s="197"/>
      <c r="D433" s="197"/>
      <c r="E433" s="198"/>
      <c r="F433" s="198"/>
      <c r="G433" s="196"/>
    </row>
    <row r="434" spans="2:7" ht="14.25">
      <c r="B434" s="189"/>
      <c r="C434" s="189"/>
      <c r="D434" s="189"/>
      <c r="E434" s="189"/>
      <c r="F434" s="189"/>
      <c r="G434" s="189"/>
    </row>
    <row r="435" spans="2:7" ht="15">
      <c r="B435" s="186"/>
      <c r="C435" s="186"/>
      <c r="D435" s="187"/>
      <c r="E435" s="188"/>
      <c r="F435" s="188"/>
      <c r="G435" s="188"/>
    </row>
    <row r="436" spans="2:7" ht="14.25">
      <c r="B436" s="189"/>
      <c r="C436" s="189"/>
      <c r="D436" s="190"/>
      <c r="E436" s="191"/>
      <c r="F436" s="192"/>
      <c r="G436" s="192"/>
    </row>
    <row r="437" spans="2:7" ht="14.25">
      <c r="B437" s="193"/>
      <c r="C437" s="193"/>
      <c r="D437" s="194"/>
      <c r="E437" s="195"/>
      <c r="F437" s="196"/>
      <c r="G437" s="196"/>
    </row>
    <row r="438" spans="2:7" ht="14.25">
      <c r="B438" s="193"/>
      <c r="C438" s="193"/>
      <c r="D438" s="194"/>
      <c r="E438" s="195"/>
      <c r="F438" s="196"/>
      <c r="G438" s="196"/>
    </row>
    <row r="439" spans="2:7" ht="14.25">
      <c r="B439" s="193"/>
      <c r="C439" s="193"/>
      <c r="D439" s="194"/>
      <c r="E439" s="195"/>
      <c r="F439" s="196"/>
      <c r="G439" s="196"/>
    </row>
    <row r="440" spans="2:7" ht="14.25">
      <c r="B440" s="193"/>
      <c r="C440" s="193"/>
      <c r="D440" s="194"/>
      <c r="E440" s="195"/>
      <c r="F440" s="196"/>
      <c r="G440" s="196"/>
    </row>
    <row r="441" spans="2:7" ht="14.25">
      <c r="B441" s="193"/>
      <c r="C441" s="193"/>
      <c r="D441" s="194"/>
      <c r="E441" s="195"/>
      <c r="F441" s="196"/>
      <c r="G441" s="196"/>
    </row>
    <row r="442" spans="2:7" ht="14.25">
      <c r="B442" s="197"/>
      <c r="C442" s="197"/>
      <c r="D442" s="197"/>
      <c r="E442" s="196"/>
      <c r="F442" s="197"/>
      <c r="G442" s="196"/>
    </row>
    <row r="443" spans="2:7" ht="14.25">
      <c r="B443" s="197"/>
      <c r="C443" s="197"/>
      <c r="D443" s="197"/>
      <c r="E443" s="198"/>
      <c r="F443" s="198"/>
      <c r="G443" s="196"/>
    </row>
    <row r="444" spans="2:7" ht="14.25">
      <c r="B444" s="189"/>
      <c r="C444" s="189"/>
      <c r="D444" s="189"/>
      <c r="E444" s="189"/>
      <c r="F444" s="189"/>
      <c r="G444" s="189"/>
    </row>
    <row r="445" spans="2:7" ht="15">
      <c r="B445" s="186"/>
      <c r="C445" s="186"/>
      <c r="D445" s="187"/>
      <c r="E445" s="188"/>
      <c r="F445" s="188"/>
      <c r="G445" s="188"/>
    </row>
    <row r="446" spans="2:7" ht="14.25">
      <c r="B446" s="189"/>
      <c r="C446" s="189"/>
      <c r="D446" s="190"/>
      <c r="E446" s="191"/>
      <c r="F446" s="192"/>
      <c r="G446" s="192"/>
    </row>
    <row r="447" spans="2:7" ht="14.25">
      <c r="B447" s="193"/>
      <c r="C447" s="193"/>
      <c r="D447" s="194"/>
      <c r="E447" s="195"/>
      <c r="F447" s="196"/>
      <c r="G447" s="196"/>
    </row>
    <row r="448" spans="2:7" ht="14.25">
      <c r="B448" s="193"/>
      <c r="C448" s="193"/>
      <c r="D448" s="194"/>
      <c r="E448" s="195"/>
      <c r="F448" s="196"/>
      <c r="G448" s="196"/>
    </row>
    <row r="449" spans="2:7" ht="14.25">
      <c r="B449" s="193"/>
      <c r="C449" s="193"/>
      <c r="D449" s="194"/>
      <c r="E449" s="195"/>
      <c r="F449" s="196"/>
      <c r="G449" s="196"/>
    </row>
    <row r="450" spans="2:7" ht="14.25">
      <c r="B450" s="193"/>
      <c r="C450" s="193"/>
      <c r="D450" s="194"/>
      <c r="E450" s="195"/>
      <c r="F450" s="196"/>
      <c r="G450" s="196"/>
    </row>
    <row r="451" spans="2:7" ht="14.25">
      <c r="B451" s="193"/>
      <c r="C451" s="193"/>
      <c r="D451" s="194"/>
      <c r="E451" s="195"/>
      <c r="F451" s="196"/>
      <c r="G451" s="196"/>
    </row>
    <row r="452" spans="2:7" ht="14.25">
      <c r="B452" s="197"/>
      <c r="C452" s="197"/>
      <c r="D452" s="197"/>
      <c r="E452" s="196"/>
      <c r="F452" s="197"/>
      <c r="G452" s="196"/>
    </row>
    <row r="453" spans="2:7" ht="14.25">
      <c r="B453" s="197"/>
      <c r="C453" s="197"/>
      <c r="D453" s="197"/>
      <c r="E453" s="198"/>
      <c r="F453" s="198"/>
      <c r="G453" s="196"/>
    </row>
    <row r="454" spans="2:7" ht="14.25">
      <c r="B454" s="189"/>
      <c r="C454" s="189"/>
      <c r="D454" s="189"/>
      <c r="E454" s="189"/>
      <c r="F454" s="189"/>
      <c r="G454" s="189"/>
    </row>
    <row r="455" spans="2:7" ht="15">
      <c r="B455" s="186"/>
      <c r="C455" s="186"/>
      <c r="D455" s="187"/>
      <c r="E455" s="188"/>
      <c r="F455" s="188"/>
      <c r="G455" s="188"/>
    </row>
    <row r="456" spans="2:7" ht="14.25">
      <c r="B456" s="189"/>
      <c r="C456" s="189"/>
      <c r="D456" s="190"/>
      <c r="E456" s="191"/>
      <c r="F456" s="192"/>
      <c r="G456" s="192"/>
    </row>
    <row r="457" spans="2:7" ht="14.25">
      <c r="B457" s="193"/>
      <c r="C457" s="193"/>
      <c r="D457" s="194"/>
      <c r="E457" s="195"/>
      <c r="F457" s="196"/>
      <c r="G457" s="196"/>
    </row>
    <row r="458" spans="2:7" ht="14.25">
      <c r="B458" s="193"/>
      <c r="C458" s="193"/>
      <c r="D458" s="194"/>
      <c r="E458" s="195"/>
      <c r="F458" s="196"/>
      <c r="G458" s="196"/>
    </row>
    <row r="459" spans="2:7" ht="14.25">
      <c r="B459" s="193"/>
      <c r="C459" s="193"/>
      <c r="D459" s="194"/>
      <c r="E459" s="195"/>
      <c r="F459" s="196"/>
      <c r="G459" s="196"/>
    </row>
    <row r="460" spans="2:7" ht="14.25">
      <c r="B460" s="193"/>
      <c r="C460" s="193"/>
      <c r="D460" s="194"/>
      <c r="E460" s="195"/>
      <c r="F460" s="196"/>
      <c r="G460" s="196"/>
    </row>
    <row r="461" spans="2:7" ht="14.25">
      <c r="B461" s="193"/>
      <c r="C461" s="193"/>
      <c r="D461" s="194"/>
      <c r="E461" s="195"/>
      <c r="F461" s="196"/>
      <c r="G461" s="196"/>
    </row>
    <row r="462" spans="2:7" ht="14.25">
      <c r="B462" s="197"/>
      <c r="C462" s="197"/>
      <c r="D462" s="197"/>
      <c r="E462" s="196"/>
      <c r="F462" s="197"/>
      <c r="G462" s="196"/>
    </row>
    <row r="463" spans="2:7" ht="14.25">
      <c r="B463" s="197"/>
      <c r="C463" s="197"/>
      <c r="D463" s="197"/>
      <c r="E463" s="198"/>
      <c r="F463" s="198"/>
      <c r="G463" s="196"/>
    </row>
    <row r="464" spans="2:7" ht="14.25">
      <c r="B464" s="189"/>
      <c r="C464" s="189"/>
      <c r="D464" s="189"/>
      <c r="E464" s="189"/>
      <c r="F464" s="189"/>
      <c r="G464" s="189"/>
    </row>
    <row r="465" spans="2:7" ht="15">
      <c r="B465" s="186"/>
      <c r="C465" s="186"/>
      <c r="D465" s="187"/>
      <c r="E465" s="188"/>
      <c r="F465" s="188"/>
      <c r="G465" s="188"/>
    </row>
    <row r="466" spans="2:7" ht="14.25">
      <c r="B466" s="189"/>
      <c r="C466" s="189"/>
      <c r="D466" s="190"/>
      <c r="E466" s="191"/>
      <c r="F466" s="192"/>
      <c r="G466" s="192"/>
    </row>
    <row r="467" spans="2:7" ht="14.25">
      <c r="B467" s="193"/>
      <c r="C467" s="193"/>
      <c r="D467" s="194"/>
      <c r="E467" s="195"/>
      <c r="F467" s="196"/>
      <c r="G467" s="196"/>
    </row>
    <row r="468" spans="2:7" ht="14.25">
      <c r="B468" s="193"/>
      <c r="C468" s="193"/>
      <c r="D468" s="194"/>
      <c r="E468" s="195"/>
      <c r="F468" s="196"/>
      <c r="G468" s="196"/>
    </row>
    <row r="469" spans="2:7" ht="14.25">
      <c r="B469" s="193"/>
      <c r="C469" s="193"/>
      <c r="D469" s="194"/>
      <c r="E469" s="195"/>
      <c r="F469" s="196"/>
      <c r="G469" s="196"/>
    </row>
    <row r="470" spans="2:7" ht="14.25">
      <c r="B470" s="197"/>
      <c r="C470" s="197"/>
      <c r="D470" s="197"/>
      <c r="E470" s="196"/>
      <c r="F470" s="197"/>
      <c r="G470" s="196"/>
    </row>
    <row r="471" spans="2:7" ht="14.25">
      <c r="B471" s="197"/>
      <c r="C471" s="197"/>
      <c r="D471" s="197"/>
      <c r="E471" s="198"/>
      <c r="F471" s="198"/>
      <c r="G471" s="196"/>
    </row>
    <row r="472" spans="2:7" ht="14.25">
      <c r="B472" s="189"/>
      <c r="C472" s="189"/>
      <c r="D472" s="189"/>
      <c r="E472" s="189"/>
      <c r="F472" s="189"/>
      <c r="G472" s="189"/>
    </row>
    <row r="473" spans="2:7" ht="15">
      <c r="B473" s="186"/>
      <c r="C473" s="186"/>
      <c r="D473" s="187"/>
      <c r="E473" s="188"/>
      <c r="F473" s="188"/>
      <c r="G473" s="188"/>
    </row>
    <row r="474" spans="2:7" ht="14.25">
      <c r="B474" s="189"/>
      <c r="C474" s="189"/>
      <c r="D474" s="190"/>
      <c r="E474" s="191"/>
      <c r="F474" s="192"/>
      <c r="G474" s="192"/>
    </row>
    <row r="475" spans="2:7" ht="14.25">
      <c r="B475" s="193"/>
      <c r="C475" s="193"/>
      <c r="D475" s="194"/>
      <c r="E475" s="195"/>
      <c r="F475" s="196"/>
      <c r="G475" s="196"/>
    </row>
    <row r="476" spans="2:7" ht="14.25">
      <c r="B476" s="193"/>
      <c r="C476" s="193"/>
      <c r="D476" s="194"/>
      <c r="E476" s="195"/>
      <c r="F476" s="196"/>
      <c r="G476" s="196"/>
    </row>
    <row r="477" spans="2:7" ht="14.25">
      <c r="B477" s="193"/>
      <c r="C477" s="193"/>
      <c r="D477" s="194"/>
      <c r="E477" s="195"/>
      <c r="F477" s="196"/>
      <c r="G477" s="196"/>
    </row>
    <row r="478" spans="2:7" ht="14.25">
      <c r="B478" s="193"/>
      <c r="C478" s="193"/>
      <c r="D478" s="194"/>
      <c r="E478" s="195"/>
      <c r="F478" s="196"/>
      <c r="G478" s="196"/>
    </row>
    <row r="479" spans="2:7" ht="14.25">
      <c r="B479" s="197"/>
      <c r="C479" s="197"/>
      <c r="D479" s="197"/>
      <c r="E479" s="196"/>
      <c r="F479" s="197"/>
      <c r="G479" s="196"/>
    </row>
    <row r="480" spans="2:7" ht="14.25">
      <c r="B480" s="197"/>
      <c r="C480" s="197"/>
      <c r="D480" s="197"/>
      <c r="E480" s="198"/>
      <c r="F480" s="198"/>
      <c r="G480" s="196"/>
    </row>
    <row r="481" spans="2:7" ht="14.25">
      <c r="B481" s="189"/>
      <c r="C481" s="189"/>
      <c r="D481" s="189"/>
      <c r="E481" s="189"/>
      <c r="F481" s="189"/>
      <c r="G481" s="189"/>
    </row>
    <row r="482" spans="2:7" ht="15">
      <c r="B482" s="186"/>
      <c r="C482" s="186"/>
      <c r="D482" s="187"/>
      <c r="E482" s="188"/>
      <c r="F482" s="188"/>
      <c r="G482" s="188"/>
    </row>
    <row r="483" spans="2:7" ht="14.25">
      <c r="B483" s="189"/>
      <c r="C483" s="189"/>
      <c r="D483" s="190"/>
      <c r="E483" s="191"/>
      <c r="F483" s="192"/>
      <c r="G483" s="192"/>
    </row>
    <row r="484" spans="2:7" ht="14.25">
      <c r="B484" s="193"/>
      <c r="C484" s="193"/>
      <c r="D484" s="194"/>
      <c r="E484" s="195"/>
      <c r="F484" s="196"/>
      <c r="G484" s="196"/>
    </row>
    <row r="485" spans="2:7" ht="14.25">
      <c r="B485" s="193"/>
      <c r="C485" s="193"/>
      <c r="D485" s="194"/>
      <c r="E485" s="195"/>
      <c r="F485" s="196"/>
      <c r="G485" s="196"/>
    </row>
    <row r="486" spans="2:7" ht="14.25">
      <c r="B486" s="193"/>
      <c r="C486" s="193"/>
      <c r="D486" s="194"/>
      <c r="E486" s="195"/>
      <c r="F486" s="196"/>
      <c r="G486" s="196"/>
    </row>
    <row r="487" spans="2:7" ht="14.25">
      <c r="B487" s="193"/>
      <c r="C487" s="193"/>
      <c r="D487" s="194"/>
      <c r="E487" s="195"/>
      <c r="F487" s="196"/>
      <c r="G487" s="196"/>
    </row>
    <row r="488" spans="2:7" ht="14.25">
      <c r="B488" s="193"/>
      <c r="C488" s="193"/>
      <c r="D488" s="194"/>
      <c r="E488" s="195"/>
      <c r="F488" s="196"/>
      <c r="G488" s="196"/>
    </row>
    <row r="489" spans="2:7" ht="14.25">
      <c r="B489" s="193"/>
      <c r="C489" s="193"/>
      <c r="D489" s="194"/>
      <c r="E489" s="195"/>
      <c r="F489" s="196"/>
      <c r="G489" s="196"/>
    </row>
    <row r="490" spans="2:7" ht="14.25">
      <c r="B490" s="193"/>
      <c r="C490" s="193"/>
      <c r="D490" s="194"/>
      <c r="E490" s="195"/>
      <c r="F490" s="196"/>
      <c r="G490" s="196"/>
    </row>
    <row r="491" spans="2:7" ht="14.25">
      <c r="B491" s="193"/>
      <c r="C491" s="193"/>
      <c r="D491" s="194"/>
      <c r="E491" s="195"/>
      <c r="F491" s="196"/>
      <c r="G491" s="196"/>
    </row>
    <row r="492" spans="2:7" ht="14.25">
      <c r="B492" s="197"/>
      <c r="C492" s="197"/>
      <c r="D492" s="197"/>
      <c r="E492" s="196"/>
      <c r="F492" s="197"/>
      <c r="G492" s="196"/>
    </row>
    <row r="493" spans="2:7" ht="14.25">
      <c r="B493" s="197"/>
      <c r="C493" s="197"/>
      <c r="D493" s="197"/>
      <c r="E493" s="198"/>
      <c r="F493" s="198"/>
      <c r="G493" s="196"/>
    </row>
    <row r="494" spans="2:7" ht="14.25">
      <c r="B494" s="189"/>
      <c r="C494" s="189"/>
      <c r="D494" s="189"/>
      <c r="E494" s="189"/>
      <c r="F494" s="189"/>
      <c r="G494" s="189"/>
    </row>
    <row r="495" spans="2:7" ht="15">
      <c r="B495" s="186"/>
      <c r="C495" s="186"/>
      <c r="D495" s="187"/>
      <c r="E495" s="188"/>
      <c r="F495" s="188"/>
      <c r="G495" s="188"/>
    </row>
    <row r="496" spans="2:7" ht="14.25">
      <c r="B496" s="189"/>
      <c r="C496" s="189"/>
      <c r="D496" s="190"/>
      <c r="E496" s="191"/>
      <c r="F496" s="192"/>
      <c r="G496" s="192"/>
    </row>
    <row r="497" spans="2:7" ht="14.25">
      <c r="B497" s="193"/>
      <c r="C497" s="193"/>
      <c r="D497" s="194"/>
      <c r="E497" s="195"/>
      <c r="F497" s="196"/>
      <c r="G497" s="196"/>
    </row>
    <row r="498" spans="2:7" ht="14.25">
      <c r="B498" s="193"/>
      <c r="C498" s="193"/>
      <c r="D498" s="194"/>
      <c r="E498" s="195"/>
      <c r="F498" s="196"/>
      <c r="G498" s="196"/>
    </row>
    <row r="499" spans="2:7" ht="14.25">
      <c r="B499" s="193"/>
      <c r="C499" s="193"/>
      <c r="D499" s="194"/>
      <c r="E499" s="195"/>
      <c r="F499" s="196"/>
      <c r="G499" s="196"/>
    </row>
    <row r="500" spans="2:7" ht="14.25">
      <c r="B500" s="193"/>
      <c r="C500" s="193"/>
      <c r="D500" s="194"/>
      <c r="E500" s="195"/>
      <c r="F500" s="196"/>
      <c r="G500" s="196"/>
    </row>
    <row r="501" spans="2:7" ht="14.25">
      <c r="B501" s="193"/>
      <c r="C501" s="193"/>
      <c r="D501" s="194"/>
      <c r="E501" s="195"/>
      <c r="F501" s="196"/>
      <c r="G501" s="196"/>
    </row>
    <row r="502" spans="2:7" ht="14.25">
      <c r="B502" s="193"/>
      <c r="C502" s="193"/>
      <c r="D502" s="194"/>
      <c r="E502" s="195"/>
      <c r="F502" s="196"/>
      <c r="G502" s="196"/>
    </row>
    <row r="503" spans="2:7" ht="14.25">
      <c r="B503" s="193"/>
      <c r="C503" s="193"/>
      <c r="D503" s="194"/>
      <c r="E503" s="195"/>
      <c r="F503" s="196"/>
      <c r="G503" s="196"/>
    </row>
    <row r="504" spans="2:7" ht="14.25">
      <c r="B504" s="193"/>
      <c r="C504" s="193"/>
      <c r="D504" s="194"/>
      <c r="E504" s="195"/>
      <c r="F504" s="196"/>
      <c r="G504" s="196"/>
    </row>
    <row r="505" spans="2:7" ht="14.25">
      <c r="B505" s="197"/>
      <c r="C505" s="197"/>
      <c r="D505" s="197"/>
      <c r="E505" s="196"/>
      <c r="F505" s="197"/>
      <c r="G505" s="196"/>
    </row>
    <row r="506" spans="2:7" ht="14.25">
      <c r="B506" s="197"/>
      <c r="C506" s="197"/>
      <c r="D506" s="197"/>
      <c r="E506" s="198"/>
      <c r="F506" s="198"/>
      <c r="G506" s="196"/>
    </row>
    <row r="507" spans="2:7" ht="14.25">
      <c r="B507" s="189"/>
      <c r="C507" s="189"/>
      <c r="D507" s="189"/>
      <c r="E507" s="189"/>
      <c r="F507" s="189"/>
      <c r="G507" s="189"/>
    </row>
    <row r="508" spans="2:7" ht="15">
      <c r="B508" s="186"/>
      <c r="C508" s="186"/>
      <c r="D508" s="187"/>
      <c r="E508" s="188"/>
      <c r="F508" s="188"/>
      <c r="G508" s="188"/>
    </row>
    <row r="509" spans="2:7" ht="14.25">
      <c r="B509" s="189"/>
      <c r="C509" s="189"/>
      <c r="D509" s="190"/>
      <c r="E509" s="191"/>
      <c r="F509" s="192"/>
      <c r="G509" s="192"/>
    </row>
    <row r="510" spans="2:7" ht="14.25">
      <c r="B510" s="193"/>
      <c r="C510" s="193"/>
      <c r="D510" s="194"/>
      <c r="E510" s="195"/>
      <c r="F510" s="196"/>
      <c r="G510" s="196"/>
    </row>
    <row r="511" spans="2:7" ht="14.25">
      <c r="B511" s="193"/>
      <c r="C511" s="193"/>
      <c r="D511" s="194"/>
      <c r="E511" s="195"/>
      <c r="F511" s="196"/>
      <c r="G511" s="196"/>
    </row>
    <row r="512" spans="2:7" ht="14.25">
      <c r="B512" s="193"/>
      <c r="C512" s="193"/>
      <c r="D512" s="194"/>
      <c r="E512" s="195"/>
      <c r="F512" s="196"/>
      <c r="G512" s="196"/>
    </row>
    <row r="513" spans="2:7" ht="14.25">
      <c r="B513" s="193"/>
      <c r="C513" s="193"/>
      <c r="D513" s="194"/>
      <c r="E513" s="195"/>
      <c r="F513" s="196"/>
      <c r="G513" s="196"/>
    </row>
    <row r="514" spans="2:7" ht="14.25">
      <c r="B514" s="193"/>
      <c r="C514" s="193"/>
      <c r="D514" s="194"/>
      <c r="E514" s="195"/>
      <c r="F514" s="196"/>
      <c r="G514" s="196"/>
    </row>
    <row r="515" spans="2:7" ht="14.25">
      <c r="B515" s="193"/>
      <c r="C515" s="193"/>
      <c r="D515" s="194"/>
      <c r="E515" s="195"/>
      <c r="F515" s="196"/>
      <c r="G515" s="196"/>
    </row>
    <row r="516" spans="2:7" ht="14.25">
      <c r="B516" s="193"/>
      <c r="C516" s="193"/>
      <c r="D516" s="194"/>
      <c r="E516" s="195"/>
      <c r="F516" s="196"/>
      <c r="G516" s="196"/>
    </row>
    <row r="517" spans="2:7" ht="14.25">
      <c r="B517" s="193"/>
      <c r="C517" s="193"/>
      <c r="D517" s="194"/>
      <c r="E517" s="195"/>
      <c r="F517" s="196"/>
      <c r="G517" s="196"/>
    </row>
    <row r="518" spans="2:7" ht="14.25">
      <c r="B518" s="197"/>
      <c r="C518" s="197"/>
      <c r="D518" s="197"/>
      <c r="E518" s="196"/>
      <c r="F518" s="197"/>
      <c r="G518" s="196"/>
    </row>
    <row r="519" spans="2:7" ht="14.25">
      <c r="B519" s="197"/>
      <c r="C519" s="197"/>
      <c r="D519" s="197"/>
      <c r="E519" s="198"/>
      <c r="F519" s="198"/>
      <c r="G519" s="196"/>
    </row>
    <row r="520" spans="2:7" ht="14.25">
      <c r="B520" s="189"/>
      <c r="C520" s="189"/>
      <c r="D520" s="189"/>
      <c r="E520" s="189"/>
      <c r="F520" s="189"/>
      <c r="G520" s="189"/>
    </row>
    <row r="521" spans="2:7" ht="15">
      <c r="B521" s="186"/>
      <c r="C521" s="186"/>
      <c r="D521" s="187"/>
      <c r="E521" s="188"/>
      <c r="F521" s="188"/>
      <c r="G521" s="188"/>
    </row>
    <row r="522" spans="2:7" ht="14.25">
      <c r="B522" s="189"/>
      <c r="C522" s="189"/>
      <c r="D522" s="190"/>
      <c r="E522" s="191"/>
      <c r="F522" s="192"/>
      <c r="G522" s="192"/>
    </row>
    <row r="523" spans="2:7" ht="14.25">
      <c r="B523" s="193"/>
      <c r="C523" s="193"/>
      <c r="D523" s="194"/>
      <c r="E523" s="195"/>
      <c r="F523" s="196"/>
      <c r="G523" s="196"/>
    </row>
    <row r="524" spans="2:7" ht="14.25">
      <c r="B524" s="193"/>
      <c r="C524" s="193"/>
      <c r="D524" s="194"/>
      <c r="E524" s="195"/>
      <c r="F524" s="196"/>
      <c r="G524" s="196"/>
    </row>
    <row r="525" spans="2:7" ht="14.25">
      <c r="B525" s="193"/>
      <c r="C525" s="193"/>
      <c r="D525" s="194"/>
      <c r="E525" s="195"/>
      <c r="F525" s="196"/>
      <c r="G525" s="196"/>
    </row>
    <row r="526" spans="2:7" ht="14.25">
      <c r="B526" s="193"/>
      <c r="C526" s="193"/>
      <c r="D526" s="194"/>
      <c r="E526" s="195"/>
      <c r="F526" s="196"/>
      <c r="G526" s="196"/>
    </row>
    <row r="527" spans="2:7" ht="14.25">
      <c r="B527" s="193"/>
      <c r="C527" s="193"/>
      <c r="D527" s="194"/>
      <c r="E527" s="195"/>
      <c r="F527" s="196"/>
      <c r="G527" s="196"/>
    </row>
    <row r="528" spans="2:7" ht="14.25">
      <c r="B528" s="193"/>
      <c r="C528" s="193"/>
      <c r="D528" s="194"/>
      <c r="E528" s="195"/>
      <c r="F528" s="196"/>
      <c r="G528" s="196"/>
    </row>
    <row r="529" spans="2:7" ht="14.25">
      <c r="B529" s="193"/>
      <c r="C529" s="193"/>
      <c r="D529" s="194"/>
      <c r="E529" s="195"/>
      <c r="F529" s="196"/>
      <c r="G529" s="196"/>
    </row>
    <row r="530" spans="2:7" ht="14.25">
      <c r="B530" s="193"/>
      <c r="C530" s="193"/>
      <c r="D530" s="194"/>
      <c r="E530" s="195"/>
      <c r="F530" s="196"/>
      <c r="G530" s="196"/>
    </row>
    <row r="531" spans="2:7" ht="14.25">
      <c r="B531" s="197"/>
      <c r="C531" s="197"/>
      <c r="D531" s="197"/>
      <c r="E531" s="196"/>
      <c r="F531" s="197"/>
      <c r="G531" s="196"/>
    </row>
    <row r="532" spans="2:7" ht="14.25">
      <c r="B532" s="197"/>
      <c r="C532" s="197"/>
      <c r="D532" s="197"/>
      <c r="E532" s="198"/>
      <c r="F532" s="198"/>
      <c r="G532" s="196"/>
    </row>
    <row r="533" spans="2:7" ht="14.25">
      <c r="B533" s="189"/>
      <c r="C533" s="189"/>
      <c r="D533" s="189"/>
      <c r="E533" s="189"/>
      <c r="F533" s="189"/>
      <c r="G533" s="189"/>
    </row>
    <row r="534" spans="2:7" ht="15">
      <c r="B534" s="186"/>
      <c r="C534" s="186"/>
      <c r="D534" s="187"/>
      <c r="E534" s="188"/>
      <c r="F534" s="188"/>
      <c r="G534" s="188"/>
    </row>
    <row r="535" spans="2:7" ht="14.25">
      <c r="B535" s="189"/>
      <c r="C535" s="189"/>
      <c r="D535" s="190"/>
      <c r="E535" s="191"/>
      <c r="F535" s="192"/>
      <c r="G535" s="192"/>
    </row>
    <row r="536" spans="2:7" ht="14.25">
      <c r="B536" s="193"/>
      <c r="C536" s="193"/>
      <c r="D536" s="194"/>
      <c r="E536" s="195"/>
      <c r="F536" s="196"/>
      <c r="G536" s="196"/>
    </row>
    <row r="537" spans="2:7" ht="14.25">
      <c r="B537" s="193"/>
      <c r="C537" s="193"/>
      <c r="D537" s="194"/>
      <c r="E537" s="195"/>
      <c r="F537" s="196"/>
      <c r="G537" s="196"/>
    </row>
    <row r="538" spans="2:7" ht="14.25">
      <c r="B538" s="193"/>
      <c r="C538" s="193"/>
      <c r="D538" s="194"/>
      <c r="E538" s="195"/>
      <c r="F538" s="196"/>
      <c r="G538" s="196"/>
    </row>
    <row r="539" spans="2:7" ht="14.25">
      <c r="B539" s="193"/>
      <c r="C539" s="193"/>
      <c r="D539" s="194"/>
      <c r="E539" s="195"/>
      <c r="F539" s="196"/>
      <c r="G539" s="196"/>
    </row>
    <row r="540" spans="2:7" ht="14.25">
      <c r="B540" s="197"/>
      <c r="C540" s="197"/>
      <c r="D540" s="197"/>
      <c r="E540" s="196"/>
      <c r="F540" s="197"/>
      <c r="G540" s="196"/>
    </row>
    <row r="541" spans="2:7" ht="14.25">
      <c r="B541" s="197"/>
      <c r="C541" s="197"/>
      <c r="D541" s="197"/>
      <c r="E541" s="198"/>
      <c r="F541" s="198"/>
      <c r="G541" s="196"/>
    </row>
    <row r="542" spans="2:7" ht="14.25">
      <c r="B542" s="189"/>
      <c r="C542" s="189"/>
      <c r="D542" s="189"/>
      <c r="E542" s="189"/>
      <c r="F542" s="189"/>
      <c r="G542" s="189"/>
    </row>
    <row r="543" spans="2:7" ht="15">
      <c r="B543" s="186"/>
      <c r="C543" s="186"/>
      <c r="D543" s="187"/>
      <c r="E543" s="188"/>
      <c r="F543" s="188"/>
      <c r="G543" s="188"/>
    </row>
    <row r="544" spans="2:7" ht="14.25">
      <c r="B544" s="189"/>
      <c r="C544" s="189"/>
      <c r="D544" s="190"/>
      <c r="E544" s="191"/>
      <c r="F544" s="192"/>
      <c r="G544" s="192"/>
    </row>
    <row r="545" spans="2:7" ht="14.25">
      <c r="B545" s="193"/>
      <c r="C545" s="193"/>
      <c r="D545" s="194"/>
      <c r="E545" s="195"/>
      <c r="F545" s="196"/>
      <c r="G545" s="196"/>
    </row>
    <row r="546" spans="2:7" ht="14.25">
      <c r="B546" s="193"/>
      <c r="C546" s="193"/>
      <c r="D546" s="194"/>
      <c r="E546" s="195"/>
      <c r="F546" s="196"/>
      <c r="G546" s="196"/>
    </row>
    <row r="547" spans="2:7" ht="14.25">
      <c r="B547" s="193"/>
      <c r="C547" s="193"/>
      <c r="D547" s="194"/>
      <c r="E547" s="195"/>
      <c r="F547" s="196"/>
      <c r="G547" s="196"/>
    </row>
    <row r="548" spans="2:7" ht="14.25">
      <c r="B548" s="197"/>
      <c r="C548" s="197"/>
      <c r="D548" s="197"/>
      <c r="E548" s="196"/>
      <c r="F548" s="197"/>
      <c r="G548" s="196"/>
    </row>
    <row r="549" spans="2:7" ht="14.25">
      <c r="B549" s="197"/>
      <c r="C549" s="197"/>
      <c r="D549" s="197"/>
      <c r="E549" s="198"/>
      <c r="F549" s="198"/>
      <c r="G549" s="196"/>
    </row>
    <row r="550" spans="2:7" ht="14.25">
      <c r="B550" s="189"/>
      <c r="C550" s="189"/>
      <c r="D550" s="189"/>
      <c r="E550" s="189"/>
      <c r="F550" s="189"/>
      <c r="G550" s="189"/>
    </row>
    <row r="551" spans="2:7" ht="15">
      <c r="B551" s="186"/>
      <c r="C551" s="186"/>
      <c r="D551" s="187"/>
      <c r="E551" s="188"/>
      <c r="F551" s="188"/>
      <c r="G551" s="188"/>
    </row>
    <row r="552" spans="2:7" ht="14.25">
      <c r="B552" s="189"/>
      <c r="C552" s="189"/>
      <c r="D552" s="190"/>
      <c r="E552" s="191"/>
      <c r="F552" s="192"/>
      <c r="G552" s="192"/>
    </row>
    <row r="553" spans="2:7" ht="14.25">
      <c r="B553" s="193"/>
      <c r="C553" s="193"/>
      <c r="D553" s="194"/>
      <c r="E553" s="195"/>
      <c r="F553" s="196"/>
      <c r="G553" s="196"/>
    </row>
    <row r="554" spans="2:7" ht="14.25">
      <c r="B554" s="193"/>
      <c r="C554" s="193"/>
      <c r="D554" s="194"/>
      <c r="E554" s="195"/>
      <c r="F554" s="196"/>
      <c r="G554" s="196"/>
    </row>
    <row r="555" spans="2:7" ht="14.25">
      <c r="B555" s="193"/>
      <c r="C555" s="193"/>
      <c r="D555" s="194"/>
      <c r="E555" s="195"/>
      <c r="F555" s="196"/>
      <c r="G555" s="196"/>
    </row>
    <row r="556" spans="2:7" ht="14.25">
      <c r="B556" s="197"/>
      <c r="C556" s="197"/>
      <c r="D556" s="197"/>
      <c r="E556" s="196"/>
      <c r="F556" s="197"/>
      <c r="G556" s="196"/>
    </row>
    <row r="557" spans="2:7" ht="14.25">
      <c r="B557" s="197"/>
      <c r="C557" s="197"/>
      <c r="D557" s="197"/>
      <c r="E557" s="198"/>
      <c r="F557" s="198"/>
      <c r="G557" s="196"/>
    </row>
    <row r="558" spans="2:7" ht="14.25">
      <c r="B558" s="189"/>
      <c r="C558" s="189"/>
      <c r="D558" s="189"/>
      <c r="E558" s="189"/>
      <c r="F558" s="189"/>
      <c r="G558" s="189"/>
    </row>
    <row r="559" spans="2:7" ht="15">
      <c r="B559" s="186"/>
      <c r="C559" s="186"/>
      <c r="D559" s="187"/>
      <c r="E559" s="188"/>
      <c r="F559" s="188"/>
      <c r="G559" s="188"/>
    </row>
    <row r="560" spans="2:7" ht="14.25">
      <c r="B560" s="189"/>
      <c r="C560" s="189"/>
      <c r="D560" s="190"/>
      <c r="E560" s="191"/>
      <c r="F560" s="192"/>
      <c r="G560" s="192"/>
    </row>
    <row r="561" spans="2:7" ht="14.25">
      <c r="B561" s="193"/>
      <c r="C561" s="193"/>
      <c r="D561" s="194"/>
      <c r="E561" s="195"/>
      <c r="F561" s="196"/>
      <c r="G561" s="196"/>
    </row>
    <row r="562" spans="2:7" ht="14.25">
      <c r="B562" s="193"/>
      <c r="C562" s="193"/>
      <c r="D562" s="194"/>
      <c r="E562" s="195"/>
      <c r="F562" s="196"/>
      <c r="G562" s="196"/>
    </row>
    <row r="563" spans="2:7" ht="14.25">
      <c r="B563" s="193"/>
      <c r="C563" s="193"/>
      <c r="D563" s="194"/>
      <c r="E563" s="195"/>
      <c r="F563" s="196"/>
      <c r="G563" s="196"/>
    </row>
    <row r="564" spans="2:7" ht="14.25">
      <c r="B564" s="197"/>
      <c r="C564" s="197"/>
      <c r="D564" s="197"/>
      <c r="E564" s="196"/>
      <c r="F564" s="197"/>
      <c r="G564" s="196"/>
    </row>
    <row r="565" spans="2:7" ht="14.25">
      <c r="B565" s="197"/>
      <c r="C565" s="197"/>
      <c r="D565" s="197"/>
      <c r="E565" s="198"/>
      <c r="F565" s="198"/>
      <c r="G565" s="196"/>
    </row>
    <row r="566" spans="2:7" ht="14.25">
      <c r="B566" s="189"/>
      <c r="C566" s="189"/>
      <c r="D566" s="189"/>
      <c r="E566" s="189"/>
      <c r="F566" s="189"/>
      <c r="G566" s="189"/>
    </row>
    <row r="567" spans="2:7" ht="15">
      <c r="B567" s="186"/>
      <c r="C567" s="186"/>
      <c r="D567" s="187"/>
      <c r="E567" s="188"/>
      <c r="F567" s="188"/>
      <c r="G567" s="188"/>
    </row>
    <row r="568" spans="2:7" ht="14.25">
      <c r="B568" s="189"/>
      <c r="C568" s="189"/>
      <c r="D568" s="190"/>
      <c r="E568" s="191"/>
      <c r="F568" s="192"/>
      <c r="G568" s="192"/>
    </row>
    <row r="569" spans="2:7" ht="14.25">
      <c r="B569" s="193"/>
      <c r="C569" s="193"/>
      <c r="D569" s="194"/>
      <c r="E569" s="195"/>
      <c r="F569" s="196"/>
      <c r="G569" s="196"/>
    </row>
    <row r="570" spans="2:7" ht="14.25">
      <c r="B570" s="193"/>
      <c r="C570" s="193"/>
      <c r="D570" s="194"/>
      <c r="E570" s="195"/>
      <c r="F570" s="196"/>
      <c r="G570" s="196"/>
    </row>
    <row r="571" spans="2:7" ht="14.25">
      <c r="B571" s="193"/>
      <c r="C571" s="193"/>
      <c r="D571" s="194"/>
      <c r="E571" s="195"/>
      <c r="F571" s="196"/>
      <c r="G571" s="196"/>
    </row>
    <row r="572" spans="2:7" ht="14.25">
      <c r="B572" s="197"/>
      <c r="C572" s="197"/>
      <c r="D572" s="197"/>
      <c r="E572" s="196"/>
      <c r="F572" s="197"/>
      <c r="G572" s="196"/>
    </row>
    <row r="573" spans="2:7" ht="14.25">
      <c r="B573" s="197"/>
      <c r="C573" s="197"/>
      <c r="D573" s="197"/>
      <c r="E573" s="198"/>
      <c r="F573" s="198"/>
      <c r="G573" s="196"/>
    </row>
    <row r="574" spans="2:7" ht="14.25">
      <c r="B574" s="189"/>
      <c r="C574" s="189"/>
      <c r="D574" s="189"/>
      <c r="E574" s="189"/>
      <c r="F574" s="189"/>
      <c r="G574" s="189"/>
    </row>
    <row r="575" spans="2:7" ht="15">
      <c r="B575" s="186"/>
      <c r="C575" s="186"/>
      <c r="D575" s="187"/>
      <c r="E575" s="188"/>
      <c r="F575" s="188"/>
      <c r="G575" s="188"/>
    </row>
    <row r="576" spans="2:7" ht="14.25">
      <c r="B576" s="189"/>
      <c r="C576" s="189"/>
      <c r="D576" s="190"/>
      <c r="E576" s="191"/>
      <c r="F576" s="192"/>
      <c r="G576" s="192"/>
    </row>
    <row r="577" spans="2:7" ht="14.25">
      <c r="B577" s="193"/>
      <c r="C577" s="193"/>
      <c r="D577" s="194"/>
      <c r="E577" s="195"/>
      <c r="F577" s="196"/>
      <c r="G577" s="196"/>
    </row>
    <row r="578" spans="2:7" ht="14.25">
      <c r="B578" s="193"/>
      <c r="C578" s="193"/>
      <c r="D578" s="194"/>
      <c r="E578" s="195"/>
      <c r="F578" s="196"/>
      <c r="G578" s="196"/>
    </row>
    <row r="579" spans="2:7" ht="14.25">
      <c r="B579" s="193"/>
      <c r="C579" s="193"/>
      <c r="D579" s="194"/>
      <c r="E579" s="195"/>
      <c r="F579" s="196"/>
      <c r="G579" s="196"/>
    </row>
    <row r="580" spans="2:7" ht="14.25">
      <c r="B580" s="193"/>
      <c r="C580" s="193"/>
      <c r="D580" s="194"/>
      <c r="E580" s="195"/>
      <c r="F580" s="196"/>
      <c r="G580" s="196"/>
    </row>
    <row r="581" spans="2:7" ht="14.25">
      <c r="B581" s="197"/>
      <c r="C581" s="197"/>
      <c r="D581" s="197"/>
      <c r="E581" s="196"/>
      <c r="F581" s="197"/>
      <c r="G581" s="196"/>
    </row>
    <row r="582" spans="2:7" ht="14.25">
      <c r="B582" s="197"/>
      <c r="C582" s="197"/>
      <c r="D582" s="197"/>
      <c r="E582" s="198"/>
      <c r="F582" s="198"/>
      <c r="G582" s="196"/>
    </row>
    <row r="583" spans="2:7" ht="14.25">
      <c r="B583" s="189"/>
      <c r="C583" s="189"/>
      <c r="D583" s="189"/>
      <c r="E583" s="189"/>
      <c r="F583" s="189"/>
      <c r="G583" s="189"/>
    </row>
    <row r="584" spans="2:7" ht="15">
      <c r="B584" s="186"/>
      <c r="C584" s="186"/>
      <c r="D584" s="187"/>
      <c r="E584" s="188"/>
      <c r="F584" s="188"/>
      <c r="G584" s="188"/>
    </row>
    <row r="585" spans="2:7" ht="14.25">
      <c r="B585" s="189"/>
      <c r="C585" s="189"/>
      <c r="D585" s="190"/>
      <c r="E585" s="191"/>
      <c r="F585" s="192"/>
      <c r="G585" s="192"/>
    </row>
    <row r="586" spans="2:7" ht="14.25">
      <c r="B586" s="193"/>
      <c r="C586" s="193"/>
      <c r="D586" s="194"/>
      <c r="E586" s="195"/>
      <c r="F586" s="196"/>
      <c r="G586" s="196"/>
    </row>
    <row r="587" spans="2:7" ht="14.25">
      <c r="B587" s="193"/>
      <c r="C587" s="193"/>
      <c r="D587" s="194"/>
      <c r="E587" s="195"/>
      <c r="F587" s="196"/>
      <c r="G587" s="196"/>
    </row>
    <row r="588" spans="2:7" ht="14.25">
      <c r="B588" s="197"/>
      <c r="C588" s="197"/>
      <c r="D588" s="197"/>
      <c r="E588" s="196"/>
      <c r="F588" s="197"/>
      <c r="G588" s="196"/>
    </row>
    <row r="589" spans="2:7" ht="14.25">
      <c r="B589" s="197"/>
      <c r="C589" s="197"/>
      <c r="D589" s="197"/>
      <c r="E589" s="198"/>
      <c r="F589" s="198"/>
      <c r="G589" s="196"/>
    </row>
    <row r="590" spans="2:7" ht="14.25">
      <c r="B590" s="189"/>
      <c r="C590" s="189"/>
      <c r="D590" s="189"/>
      <c r="E590" s="189"/>
      <c r="F590" s="189"/>
      <c r="G590" s="189"/>
    </row>
    <row r="591" spans="2:7" ht="15">
      <c r="B591" s="186"/>
      <c r="C591" s="186"/>
      <c r="D591" s="187"/>
      <c r="E591" s="188"/>
      <c r="F591" s="188"/>
      <c r="G591" s="188"/>
    </row>
    <row r="592" spans="2:7" ht="14.25">
      <c r="B592" s="189"/>
      <c r="C592" s="189"/>
      <c r="D592" s="190"/>
      <c r="E592" s="191"/>
      <c r="F592" s="192"/>
      <c r="G592" s="192"/>
    </row>
    <row r="593" spans="2:7" ht="14.25">
      <c r="B593" s="193"/>
      <c r="C593" s="193"/>
      <c r="D593" s="194"/>
      <c r="E593" s="195"/>
      <c r="F593" s="196"/>
      <c r="G593" s="196"/>
    </row>
    <row r="594" spans="2:7" ht="14.25">
      <c r="B594" s="193"/>
      <c r="C594" s="193"/>
      <c r="D594" s="194"/>
      <c r="E594" s="195"/>
      <c r="F594" s="196"/>
      <c r="G594" s="196"/>
    </row>
    <row r="595" spans="2:7" ht="14.25">
      <c r="B595" s="193"/>
      <c r="C595" s="193"/>
      <c r="D595" s="194"/>
      <c r="E595" s="195"/>
      <c r="F595" s="196"/>
      <c r="G595" s="196"/>
    </row>
    <row r="596" spans="2:7" ht="14.25">
      <c r="B596" s="193"/>
      <c r="C596" s="193"/>
      <c r="D596" s="194"/>
      <c r="E596" s="195"/>
      <c r="F596" s="196"/>
      <c r="G596" s="196"/>
    </row>
    <row r="597" spans="2:7" ht="14.25">
      <c r="B597" s="197"/>
      <c r="C597" s="197"/>
      <c r="D597" s="197"/>
      <c r="E597" s="196"/>
      <c r="F597" s="197"/>
      <c r="G597" s="196"/>
    </row>
    <row r="598" spans="2:7" ht="14.25">
      <c r="B598" s="197"/>
      <c r="C598" s="197"/>
      <c r="D598" s="197"/>
      <c r="E598" s="198"/>
      <c r="F598" s="198"/>
      <c r="G598" s="196"/>
    </row>
    <row r="599" spans="2:7" ht="14.25">
      <c r="B599" s="189"/>
      <c r="C599" s="189"/>
      <c r="D599" s="189"/>
      <c r="E599" s="189"/>
      <c r="F599" s="189"/>
      <c r="G599" s="189"/>
    </row>
    <row r="600" spans="2:7" ht="15">
      <c r="B600" s="186"/>
      <c r="C600" s="186"/>
      <c r="D600" s="187"/>
      <c r="E600" s="188"/>
      <c r="F600" s="188"/>
      <c r="G600" s="188"/>
    </row>
    <row r="601" spans="2:7" ht="14.25">
      <c r="B601" s="189"/>
      <c r="C601" s="189"/>
      <c r="D601" s="190"/>
      <c r="E601" s="191"/>
      <c r="F601" s="192"/>
      <c r="G601" s="192"/>
    </row>
    <row r="602" spans="2:7" ht="14.25">
      <c r="B602" s="193"/>
      <c r="C602" s="193"/>
      <c r="D602" s="194"/>
      <c r="E602" s="195"/>
      <c r="F602" s="196"/>
      <c r="G602" s="196"/>
    </row>
    <row r="603" spans="2:7" ht="14.25">
      <c r="B603" s="197"/>
      <c r="C603" s="197"/>
      <c r="D603" s="197"/>
      <c r="E603" s="196"/>
      <c r="F603" s="197"/>
      <c r="G603" s="196"/>
    </row>
    <row r="604" spans="2:7" ht="14.25">
      <c r="B604" s="197"/>
      <c r="C604" s="197"/>
      <c r="D604" s="197"/>
      <c r="E604" s="198"/>
      <c r="F604" s="198"/>
      <c r="G604" s="196"/>
    </row>
    <row r="605" spans="2:7" ht="14.25">
      <c r="B605" s="189"/>
      <c r="C605" s="189"/>
      <c r="D605" s="189"/>
      <c r="E605" s="189"/>
      <c r="F605" s="189"/>
      <c r="G605" s="189"/>
    </row>
    <row r="606" spans="2:7" ht="15">
      <c r="B606" s="186"/>
      <c r="C606" s="186"/>
      <c r="D606" s="187"/>
      <c r="E606" s="188"/>
      <c r="F606" s="188"/>
      <c r="G606" s="188"/>
    </row>
    <row r="607" spans="2:7" ht="14.25">
      <c r="B607" s="189"/>
      <c r="C607" s="189"/>
      <c r="D607" s="190"/>
      <c r="E607" s="191"/>
      <c r="F607" s="192"/>
      <c r="G607" s="192"/>
    </row>
    <row r="608" spans="2:7" ht="14.25">
      <c r="B608" s="193"/>
      <c r="C608" s="193"/>
      <c r="D608" s="194"/>
      <c r="E608" s="195"/>
      <c r="F608" s="196"/>
      <c r="G608" s="196"/>
    </row>
    <row r="609" spans="2:7" ht="14.25">
      <c r="B609" s="197"/>
      <c r="C609" s="197"/>
      <c r="D609" s="197"/>
      <c r="E609" s="196"/>
      <c r="F609" s="197"/>
      <c r="G609" s="196"/>
    </row>
    <row r="610" spans="2:7" ht="14.25">
      <c r="B610" s="197"/>
      <c r="C610" s="197"/>
      <c r="D610" s="197"/>
      <c r="E610" s="198"/>
      <c r="F610" s="198"/>
      <c r="G610" s="196"/>
    </row>
    <row r="611" spans="2:7" ht="14.25">
      <c r="B611" s="189"/>
      <c r="C611" s="189"/>
      <c r="D611" s="189"/>
      <c r="E611" s="189"/>
      <c r="F611" s="189"/>
      <c r="G611" s="189"/>
    </row>
    <row r="612" spans="2:7" ht="15">
      <c r="B612" s="186"/>
      <c r="C612" s="186"/>
      <c r="D612" s="187"/>
      <c r="E612" s="188"/>
      <c r="F612" s="188"/>
      <c r="G612" s="188"/>
    </row>
    <row r="613" spans="2:7" ht="14.25">
      <c r="B613" s="189"/>
      <c r="C613" s="189"/>
      <c r="D613" s="190"/>
      <c r="E613" s="191"/>
      <c r="F613" s="192"/>
      <c r="G613" s="192"/>
    </row>
    <row r="614" spans="2:7" ht="14.25">
      <c r="B614" s="193"/>
      <c r="C614" s="193"/>
      <c r="D614" s="194"/>
      <c r="E614" s="195"/>
      <c r="F614" s="196"/>
      <c r="G614" s="196"/>
    </row>
    <row r="615" spans="2:7" ht="14.25">
      <c r="B615" s="197"/>
      <c r="C615" s="197"/>
      <c r="D615" s="197"/>
      <c r="E615" s="196"/>
      <c r="F615" s="197"/>
      <c r="G615" s="196"/>
    </row>
    <row r="616" spans="2:7" ht="14.25">
      <c r="B616" s="197"/>
      <c r="C616" s="197"/>
      <c r="D616" s="197"/>
      <c r="E616" s="198"/>
      <c r="F616" s="198"/>
      <c r="G616" s="196"/>
    </row>
    <row r="617" spans="2:7" ht="14.25">
      <c r="B617" s="189"/>
      <c r="C617" s="189"/>
      <c r="D617" s="189"/>
      <c r="E617" s="189"/>
      <c r="F617" s="189"/>
      <c r="G617" s="189"/>
    </row>
    <row r="618" spans="2:7" ht="15">
      <c r="B618" s="186"/>
      <c r="C618" s="186"/>
      <c r="D618" s="187"/>
      <c r="E618" s="188"/>
      <c r="F618" s="188"/>
      <c r="G618" s="188"/>
    </row>
    <row r="619" spans="2:7" ht="14.25">
      <c r="B619" s="189"/>
      <c r="C619" s="189"/>
      <c r="D619" s="190"/>
      <c r="E619" s="191"/>
      <c r="F619" s="192"/>
      <c r="G619" s="192"/>
    </row>
    <row r="620" spans="2:7" ht="14.25">
      <c r="B620" s="193"/>
      <c r="C620" s="193"/>
      <c r="D620" s="194"/>
      <c r="E620" s="195"/>
      <c r="F620" s="196"/>
      <c r="G620" s="196"/>
    </row>
    <row r="621" spans="2:7" ht="14.25">
      <c r="B621" s="197"/>
      <c r="C621" s="197"/>
      <c r="D621" s="197"/>
      <c r="E621" s="196"/>
      <c r="F621" s="197"/>
      <c r="G621" s="196"/>
    </row>
    <row r="622" spans="2:7" ht="14.25">
      <c r="B622" s="197"/>
      <c r="C622" s="197"/>
      <c r="D622" s="197"/>
      <c r="E622" s="198"/>
      <c r="F622" s="198"/>
      <c r="G622" s="196"/>
    </row>
    <row r="623" spans="2:7" ht="14.25">
      <c r="B623" s="189"/>
      <c r="C623" s="189"/>
      <c r="D623" s="189"/>
      <c r="E623" s="189"/>
      <c r="F623" s="189"/>
      <c r="G623" s="189"/>
    </row>
    <row r="624" spans="2:7" ht="15">
      <c r="B624" s="186"/>
      <c r="C624" s="186"/>
      <c r="D624" s="187"/>
      <c r="E624" s="188"/>
      <c r="F624" s="188"/>
      <c r="G624" s="188"/>
    </row>
    <row r="625" spans="2:7" ht="14.25">
      <c r="B625" s="189"/>
      <c r="C625" s="189"/>
      <c r="D625" s="190"/>
      <c r="E625" s="191"/>
      <c r="F625" s="192"/>
      <c r="G625" s="192"/>
    </row>
    <row r="626" spans="2:7" ht="14.25">
      <c r="B626" s="193"/>
      <c r="C626" s="193"/>
      <c r="D626" s="194"/>
      <c r="E626" s="195"/>
      <c r="F626" s="196"/>
      <c r="G626" s="196"/>
    </row>
    <row r="627" spans="2:7" ht="14.25">
      <c r="B627" s="193"/>
      <c r="C627" s="193"/>
      <c r="D627" s="194"/>
      <c r="E627" s="195"/>
      <c r="F627" s="196"/>
      <c r="G627" s="196"/>
    </row>
    <row r="628" spans="2:7" ht="14.25">
      <c r="B628" s="197"/>
      <c r="C628" s="197"/>
      <c r="D628" s="197"/>
      <c r="E628" s="196"/>
      <c r="F628" s="197"/>
      <c r="G628" s="196"/>
    </row>
    <row r="629" spans="2:7" ht="14.25">
      <c r="B629" s="197"/>
      <c r="C629" s="197"/>
      <c r="D629" s="197"/>
      <c r="E629" s="198"/>
      <c r="F629" s="198"/>
      <c r="G629" s="196"/>
    </row>
    <row r="630" spans="2:7" ht="14.25">
      <c r="B630" s="189"/>
      <c r="C630" s="189"/>
      <c r="D630" s="189"/>
      <c r="E630" s="189"/>
      <c r="F630" s="189"/>
      <c r="G630" s="189"/>
    </row>
    <row r="631" spans="2:7" ht="15">
      <c r="B631" s="186"/>
      <c r="C631" s="186"/>
      <c r="D631" s="187"/>
      <c r="E631" s="188"/>
      <c r="F631" s="188"/>
      <c r="G631" s="188"/>
    </row>
    <row r="632" spans="2:7" ht="14.25">
      <c r="B632" s="189"/>
      <c r="C632" s="189"/>
      <c r="D632" s="190"/>
      <c r="E632" s="191"/>
      <c r="F632" s="192"/>
      <c r="G632" s="192"/>
    </row>
    <row r="633" spans="2:7" ht="14.25">
      <c r="B633" s="193"/>
      <c r="C633" s="193"/>
      <c r="D633" s="194"/>
      <c r="E633" s="195"/>
      <c r="F633" s="196"/>
      <c r="G633" s="196"/>
    </row>
    <row r="634" spans="2:7" ht="14.25">
      <c r="B634" s="193"/>
      <c r="C634" s="193"/>
      <c r="D634" s="194"/>
      <c r="E634" s="195"/>
      <c r="F634" s="196"/>
      <c r="G634" s="196"/>
    </row>
    <row r="635" spans="2:7" ht="14.25">
      <c r="B635" s="193"/>
      <c r="C635" s="193"/>
      <c r="D635" s="194"/>
      <c r="E635" s="195"/>
      <c r="F635" s="196"/>
      <c r="G635" s="196"/>
    </row>
    <row r="636" spans="2:7" ht="14.25">
      <c r="B636" s="193"/>
      <c r="C636" s="193"/>
      <c r="D636" s="194"/>
      <c r="E636" s="195"/>
      <c r="F636" s="196"/>
      <c r="G636" s="196"/>
    </row>
    <row r="637" spans="2:7" ht="14.25">
      <c r="B637" s="197"/>
      <c r="C637" s="197"/>
      <c r="D637" s="197"/>
      <c r="E637" s="196"/>
      <c r="F637" s="197"/>
      <c r="G637" s="196"/>
    </row>
    <row r="638" spans="2:7" ht="14.25">
      <c r="B638" s="197"/>
      <c r="C638" s="197"/>
      <c r="D638" s="197"/>
      <c r="E638" s="198"/>
      <c r="F638" s="198"/>
      <c r="G638" s="196"/>
    </row>
    <row r="639" spans="2:7" ht="14.25">
      <c r="B639" s="189"/>
      <c r="C639" s="189"/>
      <c r="D639" s="189"/>
      <c r="E639" s="189"/>
      <c r="F639" s="189"/>
      <c r="G639" s="189"/>
    </row>
    <row r="640" spans="2:7" ht="15">
      <c r="B640" s="186"/>
      <c r="C640" s="186"/>
      <c r="D640" s="187"/>
      <c r="E640" s="188"/>
      <c r="F640" s="188"/>
      <c r="G640" s="188"/>
    </row>
    <row r="641" spans="2:7" ht="14.25">
      <c r="B641" s="189"/>
      <c r="C641" s="189"/>
      <c r="D641" s="190"/>
      <c r="E641" s="191"/>
      <c r="F641" s="192"/>
      <c r="G641" s="192"/>
    </row>
    <row r="642" spans="2:7" ht="14.25">
      <c r="B642" s="193"/>
      <c r="C642" s="193"/>
      <c r="D642" s="194"/>
      <c r="E642" s="195"/>
      <c r="F642" s="196"/>
      <c r="G642" s="196"/>
    </row>
    <row r="643" spans="2:7" ht="14.25">
      <c r="B643" s="197"/>
      <c r="C643" s="197"/>
      <c r="D643" s="197"/>
      <c r="E643" s="196"/>
      <c r="F643" s="197"/>
      <c r="G643" s="196"/>
    </row>
    <row r="644" spans="2:7" ht="14.25">
      <c r="B644" s="197"/>
      <c r="C644" s="197"/>
      <c r="D644" s="197"/>
      <c r="E644" s="198"/>
      <c r="F644" s="198"/>
      <c r="G644" s="196"/>
    </row>
    <row r="645" spans="2:7" ht="14.25">
      <c r="B645" s="189"/>
      <c r="C645" s="189"/>
      <c r="D645" s="189"/>
      <c r="E645" s="189"/>
      <c r="F645" s="189"/>
      <c r="G645" s="189"/>
    </row>
    <row r="646" spans="2:7" ht="15">
      <c r="B646" s="186"/>
      <c r="C646" s="186"/>
      <c r="D646" s="187"/>
      <c r="E646" s="188"/>
      <c r="F646" s="188"/>
      <c r="G646" s="188"/>
    </row>
    <row r="647" spans="2:7" ht="14.25">
      <c r="B647" s="189"/>
      <c r="C647" s="189"/>
      <c r="D647" s="190"/>
      <c r="E647" s="191"/>
      <c r="F647" s="192"/>
      <c r="G647" s="192"/>
    </row>
    <row r="648" spans="2:7" ht="14.25">
      <c r="B648" s="193"/>
      <c r="C648" s="193"/>
      <c r="D648" s="194"/>
      <c r="E648" s="195"/>
      <c r="F648" s="196"/>
      <c r="G648" s="196"/>
    </row>
    <row r="649" spans="2:7" ht="14.25">
      <c r="B649" s="197"/>
      <c r="C649" s="197"/>
      <c r="D649" s="197"/>
      <c r="E649" s="196"/>
      <c r="F649" s="197"/>
      <c r="G649" s="196"/>
    </row>
    <row r="650" spans="2:7" ht="14.25">
      <c r="B650" s="197"/>
      <c r="C650" s="197"/>
      <c r="D650" s="197"/>
      <c r="E650" s="198"/>
      <c r="F650" s="198"/>
      <c r="G650" s="196"/>
    </row>
    <row r="651" spans="2:7" ht="14.25">
      <c r="B651" s="189"/>
      <c r="C651" s="189"/>
      <c r="D651" s="189"/>
      <c r="E651" s="189"/>
      <c r="F651" s="189"/>
      <c r="G651" s="189"/>
    </row>
    <row r="652" spans="2:7" ht="15">
      <c r="B652" s="186"/>
      <c r="C652" s="186"/>
      <c r="D652" s="187"/>
      <c r="E652" s="188"/>
      <c r="F652" s="188"/>
      <c r="G652" s="188"/>
    </row>
    <row r="653" spans="2:7" ht="14.25">
      <c r="B653" s="189"/>
      <c r="C653" s="189"/>
      <c r="D653" s="190"/>
      <c r="E653" s="191"/>
      <c r="F653" s="192"/>
      <c r="G653" s="192"/>
    </row>
    <row r="654" spans="2:7" ht="14.25">
      <c r="B654" s="193"/>
      <c r="C654" s="193"/>
      <c r="D654" s="194"/>
      <c r="E654" s="195"/>
      <c r="F654" s="196"/>
      <c r="G654" s="196"/>
    </row>
    <row r="655" spans="2:7" ht="14.25">
      <c r="B655" s="197"/>
      <c r="C655" s="197"/>
      <c r="D655" s="197"/>
      <c r="E655" s="196"/>
      <c r="F655" s="197"/>
      <c r="G655" s="196"/>
    </row>
    <row r="656" spans="2:7" ht="14.25">
      <c r="B656" s="197"/>
      <c r="C656" s="197"/>
      <c r="D656" s="197"/>
      <c r="E656" s="198"/>
      <c r="F656" s="198"/>
      <c r="G656" s="196"/>
    </row>
    <row r="657" spans="2:7" ht="14.25">
      <c r="B657" s="189"/>
      <c r="C657" s="189"/>
      <c r="D657" s="189"/>
      <c r="E657" s="189"/>
      <c r="F657" s="189"/>
      <c r="G657" s="189"/>
    </row>
    <row r="658" spans="2:7" ht="15">
      <c r="B658" s="186"/>
      <c r="C658" s="186"/>
      <c r="D658" s="187"/>
      <c r="E658" s="188"/>
      <c r="F658" s="188"/>
      <c r="G658" s="188"/>
    </row>
    <row r="659" spans="2:7" ht="14.25">
      <c r="B659" s="189"/>
      <c r="C659" s="189"/>
      <c r="D659" s="190"/>
      <c r="E659" s="191"/>
      <c r="F659" s="192"/>
      <c r="G659" s="192"/>
    </row>
    <row r="660" spans="2:7" ht="14.25">
      <c r="B660" s="193"/>
      <c r="C660" s="193"/>
      <c r="D660" s="194"/>
      <c r="E660" s="195"/>
      <c r="F660" s="196"/>
      <c r="G660" s="196"/>
    </row>
    <row r="661" spans="2:7" ht="14.25">
      <c r="B661" s="197"/>
      <c r="C661" s="197"/>
      <c r="D661" s="197"/>
      <c r="E661" s="196"/>
      <c r="F661" s="197"/>
      <c r="G661" s="196"/>
    </row>
    <row r="662" spans="2:7" ht="14.25">
      <c r="B662" s="197"/>
      <c r="C662" s="197"/>
      <c r="D662" s="197"/>
      <c r="E662" s="198"/>
      <c r="F662" s="198"/>
      <c r="G662" s="196"/>
    </row>
    <row r="663" spans="2:7" ht="14.25">
      <c r="B663" s="189"/>
      <c r="C663" s="189"/>
      <c r="D663" s="189"/>
      <c r="E663" s="189"/>
      <c r="F663" s="189"/>
      <c r="G663" s="189"/>
    </row>
    <row r="664" spans="2:7" ht="15">
      <c r="B664" s="186"/>
      <c r="C664" s="186"/>
      <c r="D664" s="187"/>
      <c r="E664" s="188"/>
      <c r="F664" s="188"/>
      <c r="G664" s="188"/>
    </row>
    <row r="665" spans="2:7" ht="14.25">
      <c r="B665" s="189"/>
      <c r="C665" s="189"/>
      <c r="D665" s="190"/>
      <c r="E665" s="191"/>
      <c r="F665" s="192"/>
      <c r="G665" s="192"/>
    </row>
    <row r="666" spans="2:7" ht="14.25">
      <c r="B666" s="193"/>
      <c r="C666" s="193"/>
      <c r="D666" s="194"/>
      <c r="E666" s="195"/>
      <c r="F666" s="196"/>
      <c r="G666" s="196"/>
    </row>
    <row r="667" spans="2:7" ht="14.25">
      <c r="B667" s="193"/>
      <c r="C667" s="193"/>
      <c r="D667" s="194"/>
      <c r="E667" s="195"/>
      <c r="F667" s="196"/>
      <c r="G667" s="196"/>
    </row>
    <row r="668" spans="2:7" ht="14.25">
      <c r="B668" s="193"/>
      <c r="C668" s="193"/>
      <c r="D668" s="194"/>
      <c r="E668" s="195"/>
      <c r="F668" s="196"/>
      <c r="G668" s="196"/>
    </row>
    <row r="669" spans="2:7" ht="14.25">
      <c r="B669" s="193"/>
      <c r="C669" s="193"/>
      <c r="D669" s="194"/>
      <c r="E669" s="195"/>
      <c r="F669" s="196"/>
      <c r="G669" s="196"/>
    </row>
    <row r="670" spans="2:7" ht="14.25">
      <c r="B670" s="193"/>
      <c r="C670" s="193"/>
      <c r="D670" s="194"/>
      <c r="E670" s="195"/>
      <c r="F670" s="196"/>
      <c r="G670" s="196"/>
    </row>
    <row r="671" spans="2:7" ht="14.25">
      <c r="B671" s="193"/>
      <c r="C671" s="193"/>
      <c r="D671" s="194"/>
      <c r="E671" s="195"/>
      <c r="F671" s="196"/>
      <c r="G671" s="196"/>
    </row>
    <row r="672" spans="2:7" ht="14.25">
      <c r="B672" s="193"/>
      <c r="C672" s="193"/>
      <c r="D672" s="194"/>
      <c r="E672" s="195"/>
      <c r="F672" s="196"/>
      <c r="G672" s="196"/>
    </row>
    <row r="673" spans="2:7" ht="14.25">
      <c r="B673" s="193"/>
      <c r="C673" s="193"/>
      <c r="D673" s="194"/>
      <c r="E673" s="195"/>
      <c r="F673" s="196"/>
      <c r="G673" s="196"/>
    </row>
    <row r="674" spans="2:7" ht="14.25">
      <c r="B674" s="193"/>
      <c r="C674" s="193"/>
      <c r="D674" s="194"/>
      <c r="E674" s="195"/>
      <c r="F674" s="196"/>
      <c r="G674" s="196"/>
    </row>
    <row r="675" spans="2:7" ht="14.25">
      <c r="B675" s="193"/>
      <c r="C675" s="193"/>
      <c r="D675" s="194"/>
      <c r="E675" s="195"/>
      <c r="F675" s="196"/>
      <c r="G675" s="196"/>
    </row>
    <row r="676" spans="2:7" ht="14.25">
      <c r="B676" s="197"/>
      <c r="C676" s="197"/>
      <c r="D676" s="197"/>
      <c r="E676" s="196"/>
      <c r="F676" s="197"/>
      <c r="G676" s="196"/>
    </row>
    <row r="677" spans="2:7" ht="14.25">
      <c r="B677" s="197"/>
      <c r="C677" s="197"/>
      <c r="D677" s="197"/>
      <c r="E677" s="198"/>
      <c r="F677" s="198"/>
      <c r="G677" s="196"/>
    </row>
    <row r="678" spans="2:7" ht="14.25">
      <c r="B678" s="189"/>
      <c r="C678" s="189"/>
      <c r="D678" s="189"/>
      <c r="E678" s="189"/>
      <c r="F678" s="189"/>
      <c r="G678" s="189"/>
    </row>
    <row r="679" spans="2:7" ht="15">
      <c r="B679" s="186"/>
      <c r="C679" s="186"/>
      <c r="D679" s="187"/>
      <c r="E679" s="188"/>
      <c r="F679" s="188"/>
      <c r="G679" s="188"/>
    </row>
    <row r="680" spans="2:7" ht="14.25">
      <c r="B680" s="189"/>
      <c r="C680" s="189"/>
      <c r="D680" s="190"/>
      <c r="E680" s="191"/>
      <c r="F680" s="192"/>
      <c r="G680" s="192"/>
    </row>
    <row r="681" spans="2:7" ht="14.25">
      <c r="B681" s="193"/>
      <c r="C681" s="193"/>
      <c r="D681" s="194"/>
      <c r="E681" s="195"/>
      <c r="F681" s="196"/>
      <c r="G681" s="196"/>
    </row>
    <row r="682" spans="2:7" ht="14.25">
      <c r="B682" s="193"/>
      <c r="C682" s="193"/>
      <c r="D682" s="194"/>
      <c r="E682" s="195"/>
      <c r="F682" s="196"/>
      <c r="G682" s="196"/>
    </row>
    <row r="683" spans="2:7" ht="14.25">
      <c r="B683" s="193"/>
      <c r="C683" s="193"/>
      <c r="D683" s="194"/>
      <c r="E683" s="195"/>
      <c r="F683" s="196"/>
      <c r="G683" s="196"/>
    </row>
    <row r="684" spans="2:7" ht="14.25">
      <c r="B684" s="197"/>
      <c r="C684" s="197"/>
      <c r="D684" s="197"/>
      <c r="E684" s="196"/>
      <c r="F684" s="197"/>
      <c r="G684" s="196"/>
    </row>
    <row r="685" spans="2:7" ht="14.25">
      <c r="B685" s="197"/>
      <c r="C685" s="197"/>
      <c r="D685" s="197"/>
      <c r="E685" s="198"/>
      <c r="F685" s="198"/>
      <c r="G685" s="196"/>
    </row>
    <row r="686" spans="2:7" ht="14.25">
      <c r="B686" s="189"/>
      <c r="C686" s="189"/>
      <c r="D686" s="189"/>
      <c r="E686" s="189"/>
      <c r="F686" s="189"/>
      <c r="G686" s="189"/>
    </row>
    <row r="687" spans="2:7" ht="15">
      <c r="B687" s="186"/>
      <c r="C687" s="186"/>
      <c r="D687" s="187"/>
      <c r="E687" s="188"/>
      <c r="F687" s="188"/>
      <c r="G687" s="188"/>
    </row>
    <row r="688" spans="2:7" ht="14.25">
      <c r="B688" s="189"/>
      <c r="C688" s="189"/>
      <c r="D688" s="190"/>
      <c r="E688" s="191"/>
      <c r="F688" s="192"/>
      <c r="G688" s="192"/>
    </row>
    <row r="689" spans="2:7" ht="14.25">
      <c r="B689" s="193"/>
      <c r="C689" s="193"/>
      <c r="D689" s="194"/>
      <c r="E689" s="195"/>
      <c r="F689" s="196"/>
      <c r="G689" s="196"/>
    </row>
    <row r="690" spans="2:7" ht="14.25">
      <c r="B690" s="193"/>
      <c r="C690" s="193"/>
      <c r="D690" s="194"/>
      <c r="E690" s="195"/>
      <c r="F690" s="196"/>
      <c r="G690" s="196"/>
    </row>
    <row r="691" spans="2:7" ht="14.25">
      <c r="B691" s="193"/>
      <c r="C691" s="193"/>
      <c r="D691" s="194"/>
      <c r="E691" s="195"/>
      <c r="F691" s="196"/>
      <c r="G691" s="196"/>
    </row>
    <row r="692" spans="2:7" ht="14.25">
      <c r="B692" s="193"/>
      <c r="C692" s="193"/>
      <c r="D692" s="194"/>
      <c r="E692" s="195"/>
      <c r="F692" s="196"/>
      <c r="G692" s="196"/>
    </row>
    <row r="693" spans="2:7" ht="14.25">
      <c r="B693" s="193"/>
      <c r="C693" s="193"/>
      <c r="D693" s="194"/>
      <c r="E693" s="195"/>
      <c r="F693" s="196"/>
      <c r="G693" s="196"/>
    </row>
    <row r="694" spans="2:7" ht="14.25">
      <c r="B694" s="193"/>
      <c r="C694" s="193"/>
      <c r="D694" s="194"/>
      <c r="E694" s="195"/>
      <c r="F694" s="196"/>
      <c r="G694" s="196"/>
    </row>
    <row r="695" spans="2:7" ht="14.25">
      <c r="B695" s="193"/>
      <c r="C695" s="193"/>
      <c r="D695" s="194"/>
      <c r="E695" s="195"/>
      <c r="F695" s="196"/>
      <c r="G695" s="196"/>
    </row>
    <row r="696" spans="2:7" ht="14.25">
      <c r="B696" s="193"/>
      <c r="C696" s="193"/>
      <c r="D696" s="194"/>
      <c r="E696" s="195"/>
      <c r="F696" s="196"/>
      <c r="G696" s="196"/>
    </row>
    <row r="697" spans="2:7" ht="14.25">
      <c r="B697" s="193"/>
      <c r="C697" s="193"/>
      <c r="D697" s="194"/>
      <c r="E697" s="195"/>
      <c r="F697" s="196"/>
      <c r="G697" s="196"/>
    </row>
    <row r="698" spans="2:7" ht="14.25">
      <c r="B698" s="193"/>
      <c r="C698" s="193"/>
      <c r="D698" s="194"/>
      <c r="E698" s="195"/>
      <c r="F698" s="196"/>
      <c r="G698" s="196"/>
    </row>
    <row r="699" spans="2:7" ht="14.25">
      <c r="B699" s="193"/>
      <c r="C699" s="193"/>
      <c r="D699" s="194"/>
      <c r="E699" s="195"/>
      <c r="F699" s="196"/>
      <c r="G699" s="196"/>
    </row>
    <row r="700" spans="2:7" ht="14.25">
      <c r="B700" s="193"/>
      <c r="C700" s="193"/>
      <c r="D700" s="194"/>
      <c r="E700" s="195"/>
      <c r="F700" s="196"/>
      <c r="G700" s="196"/>
    </row>
    <row r="701" spans="2:7" ht="14.25">
      <c r="B701" s="193"/>
      <c r="C701" s="193"/>
      <c r="D701" s="194"/>
      <c r="E701" s="195"/>
      <c r="F701" s="196"/>
      <c r="G701" s="196"/>
    </row>
    <row r="702" spans="2:7" ht="14.25">
      <c r="B702" s="193"/>
      <c r="C702" s="193"/>
      <c r="D702" s="194"/>
      <c r="E702" s="195"/>
      <c r="F702" s="196"/>
      <c r="G702" s="196"/>
    </row>
    <row r="703" spans="2:7" ht="14.25">
      <c r="B703" s="193"/>
      <c r="C703" s="193"/>
      <c r="D703" s="194"/>
      <c r="E703" s="195"/>
      <c r="F703" s="196"/>
      <c r="G703" s="196"/>
    </row>
    <row r="704" spans="2:7" ht="14.25">
      <c r="B704" s="193"/>
      <c r="C704" s="193"/>
      <c r="D704" s="194"/>
      <c r="E704" s="195"/>
      <c r="F704" s="196"/>
      <c r="G704" s="196"/>
    </row>
    <row r="705" spans="2:7" ht="14.25">
      <c r="B705" s="193"/>
      <c r="C705" s="193"/>
      <c r="D705" s="194"/>
      <c r="E705" s="195"/>
      <c r="F705" s="196"/>
      <c r="G705" s="196"/>
    </row>
    <row r="706" spans="2:7" ht="14.25">
      <c r="B706" s="193"/>
      <c r="C706" s="193"/>
      <c r="D706" s="194"/>
      <c r="E706" s="195"/>
      <c r="F706" s="196"/>
      <c r="G706" s="196"/>
    </row>
    <row r="707" spans="2:7" ht="14.25">
      <c r="B707" s="193"/>
      <c r="C707" s="193"/>
      <c r="D707" s="194"/>
      <c r="E707" s="195"/>
      <c r="F707" s="196"/>
      <c r="G707" s="196"/>
    </row>
    <row r="708" spans="2:7" ht="14.25">
      <c r="B708" s="193"/>
      <c r="C708" s="193"/>
      <c r="D708" s="194"/>
      <c r="E708" s="195"/>
      <c r="F708" s="196"/>
      <c r="G708" s="196"/>
    </row>
    <row r="709" spans="2:7" ht="14.25">
      <c r="B709" s="193"/>
      <c r="C709" s="193"/>
      <c r="D709" s="194"/>
      <c r="E709" s="195"/>
      <c r="F709" s="196"/>
      <c r="G709" s="196"/>
    </row>
    <row r="710" spans="2:7" ht="14.25">
      <c r="B710" s="193"/>
      <c r="C710" s="193"/>
      <c r="D710" s="194"/>
      <c r="E710" s="195"/>
      <c r="F710" s="196"/>
      <c r="G710" s="196"/>
    </row>
    <row r="711" spans="2:7" ht="14.25">
      <c r="B711" s="193"/>
      <c r="C711" s="193"/>
      <c r="D711" s="194"/>
      <c r="E711" s="195"/>
      <c r="F711" s="196"/>
      <c r="G711" s="196"/>
    </row>
    <row r="712" spans="2:7" ht="14.25">
      <c r="B712" s="193"/>
      <c r="C712" s="193"/>
      <c r="D712" s="194"/>
      <c r="E712" s="195"/>
      <c r="F712" s="196"/>
      <c r="G712" s="196"/>
    </row>
    <row r="713" spans="2:7" ht="14.25">
      <c r="B713" s="193"/>
      <c r="C713" s="193"/>
      <c r="D713" s="194"/>
      <c r="E713" s="195"/>
      <c r="F713" s="196"/>
      <c r="G713" s="196"/>
    </row>
    <row r="714" spans="2:7" ht="14.25">
      <c r="B714" s="193"/>
      <c r="C714" s="193"/>
      <c r="D714" s="194"/>
      <c r="E714" s="195"/>
      <c r="F714" s="196"/>
      <c r="G714" s="196"/>
    </row>
    <row r="715" spans="2:7" ht="14.25">
      <c r="B715" s="193"/>
      <c r="C715" s="193"/>
      <c r="D715" s="194"/>
      <c r="E715" s="195"/>
      <c r="F715" s="196"/>
      <c r="G715" s="196"/>
    </row>
    <row r="716" spans="2:7" ht="14.25">
      <c r="B716" s="193"/>
      <c r="C716" s="193"/>
      <c r="D716" s="194"/>
      <c r="E716" s="195"/>
      <c r="F716" s="196"/>
      <c r="G716" s="196"/>
    </row>
    <row r="717" spans="2:7" ht="14.25">
      <c r="B717" s="197"/>
      <c r="C717" s="197"/>
      <c r="D717" s="197"/>
      <c r="E717" s="196"/>
      <c r="F717" s="197"/>
      <c r="G717" s="196"/>
    </row>
    <row r="718" spans="2:7" ht="14.25">
      <c r="B718" s="197"/>
      <c r="C718" s="197"/>
      <c r="D718" s="197"/>
      <c r="E718" s="198"/>
      <c r="F718" s="198"/>
      <c r="G718" s="196"/>
    </row>
    <row r="719" spans="2:7" ht="14.25">
      <c r="B719" s="189"/>
      <c r="C719" s="189"/>
      <c r="D719" s="189"/>
      <c r="E719" s="189"/>
      <c r="F719" s="189"/>
      <c r="G719" s="189"/>
    </row>
    <row r="720" spans="2:7" ht="15">
      <c r="B720" s="186"/>
      <c r="C720" s="186"/>
      <c r="D720" s="187"/>
      <c r="E720" s="188"/>
      <c r="F720" s="188"/>
      <c r="G720" s="188"/>
    </row>
    <row r="721" spans="2:7" ht="14.25">
      <c r="B721" s="189"/>
      <c r="C721" s="189"/>
      <c r="D721" s="190"/>
      <c r="E721" s="191"/>
      <c r="F721" s="192"/>
      <c r="G721" s="192"/>
    </row>
    <row r="722" spans="2:7" ht="14.25">
      <c r="B722" s="193"/>
      <c r="C722" s="193"/>
      <c r="D722" s="194"/>
      <c r="E722" s="195"/>
      <c r="F722" s="196"/>
      <c r="G722" s="196"/>
    </row>
    <row r="723" spans="2:7" ht="14.25">
      <c r="B723" s="193"/>
      <c r="C723" s="193"/>
      <c r="D723" s="194"/>
      <c r="E723" s="195"/>
      <c r="F723" s="196"/>
      <c r="G723" s="196"/>
    </row>
    <row r="724" spans="2:7" ht="14.25">
      <c r="B724" s="193"/>
      <c r="C724" s="193"/>
      <c r="D724" s="194"/>
      <c r="E724" s="195"/>
      <c r="F724" s="196"/>
      <c r="G724" s="196"/>
    </row>
    <row r="725" spans="2:7" ht="14.25">
      <c r="B725" s="193"/>
      <c r="C725" s="193"/>
      <c r="D725" s="194"/>
      <c r="E725" s="195"/>
      <c r="F725" s="196"/>
      <c r="G725" s="196"/>
    </row>
    <row r="726" spans="2:7" ht="14.25">
      <c r="B726" s="193"/>
      <c r="C726" s="193"/>
      <c r="D726" s="194"/>
      <c r="E726" s="195"/>
      <c r="F726" s="196"/>
      <c r="G726" s="196"/>
    </row>
    <row r="727" spans="2:7" ht="14.25">
      <c r="B727" s="193"/>
      <c r="C727" s="193"/>
      <c r="D727" s="194"/>
      <c r="E727" s="195"/>
      <c r="F727" s="196"/>
      <c r="G727" s="196"/>
    </row>
    <row r="728" spans="2:7" ht="14.25">
      <c r="B728" s="193"/>
      <c r="C728" s="193"/>
      <c r="D728" s="194"/>
      <c r="E728" s="195"/>
      <c r="F728" s="196"/>
      <c r="G728" s="196"/>
    </row>
    <row r="729" spans="2:7" ht="14.25">
      <c r="B729" s="193"/>
      <c r="C729" s="193"/>
      <c r="D729" s="194"/>
      <c r="E729" s="195"/>
      <c r="F729" s="196"/>
      <c r="G729" s="196"/>
    </row>
    <row r="730" spans="2:7" ht="14.25">
      <c r="B730" s="193"/>
      <c r="C730" s="193"/>
      <c r="D730" s="194"/>
      <c r="E730" s="195"/>
      <c r="F730" s="196"/>
      <c r="G730" s="196"/>
    </row>
    <row r="731" spans="2:7" ht="14.25">
      <c r="B731" s="193"/>
      <c r="C731" s="193"/>
      <c r="D731" s="194"/>
      <c r="E731" s="195"/>
      <c r="F731" s="196"/>
      <c r="G731" s="196"/>
    </row>
    <row r="732" spans="2:7" ht="14.25">
      <c r="B732" s="193"/>
      <c r="C732" s="193"/>
      <c r="D732" s="194"/>
      <c r="E732" s="195"/>
      <c r="F732" s="196"/>
      <c r="G732" s="196"/>
    </row>
    <row r="733" spans="2:7" ht="14.25">
      <c r="B733" s="193"/>
      <c r="C733" s="193"/>
      <c r="D733" s="194"/>
      <c r="E733" s="195"/>
      <c r="F733" s="196"/>
      <c r="G733" s="196"/>
    </row>
    <row r="734" spans="2:7" ht="14.25">
      <c r="B734" s="193"/>
      <c r="C734" s="193"/>
      <c r="D734" s="194"/>
      <c r="E734" s="195"/>
      <c r="F734" s="196"/>
      <c r="G734" s="196"/>
    </row>
    <row r="735" spans="2:7" ht="14.25">
      <c r="B735" s="193"/>
      <c r="C735" s="193"/>
      <c r="D735" s="194"/>
      <c r="E735" s="195"/>
      <c r="F735" s="196"/>
      <c r="G735" s="196"/>
    </row>
    <row r="736" spans="2:7" ht="14.25">
      <c r="B736" s="193"/>
      <c r="C736" s="193"/>
      <c r="D736" s="194"/>
      <c r="E736" s="195"/>
      <c r="F736" s="196"/>
      <c r="G736" s="196"/>
    </row>
    <row r="737" spans="2:7" ht="14.25">
      <c r="B737" s="197"/>
      <c r="C737" s="197"/>
      <c r="D737" s="197"/>
      <c r="E737" s="196"/>
      <c r="F737" s="197"/>
      <c r="G737" s="196"/>
    </row>
    <row r="738" spans="2:7" ht="14.25">
      <c r="B738" s="197"/>
      <c r="C738" s="197"/>
      <c r="D738" s="197"/>
      <c r="E738" s="198"/>
      <c r="F738" s="198"/>
      <c r="G738" s="196"/>
    </row>
    <row r="739" spans="2:7" ht="14.25">
      <c r="B739" s="189"/>
      <c r="C739" s="189"/>
      <c r="D739" s="189"/>
      <c r="E739" s="189"/>
      <c r="F739" s="189"/>
      <c r="G739" s="189"/>
    </row>
    <row r="740" spans="2:7" ht="15">
      <c r="B740" s="186"/>
      <c r="C740" s="186"/>
      <c r="D740" s="187"/>
      <c r="E740" s="188"/>
      <c r="F740" s="188"/>
      <c r="G740" s="188"/>
    </row>
    <row r="741" spans="2:7" ht="14.25">
      <c r="B741" s="189"/>
      <c r="C741" s="189"/>
      <c r="D741" s="190"/>
      <c r="E741" s="191"/>
      <c r="F741" s="192"/>
      <c r="G741" s="192"/>
    </row>
    <row r="742" spans="2:7" ht="14.25">
      <c r="B742" s="193"/>
      <c r="C742" s="193"/>
      <c r="D742" s="194"/>
      <c r="E742" s="195"/>
      <c r="F742" s="196"/>
      <c r="G742" s="196"/>
    </row>
    <row r="743" spans="2:7" ht="14.25">
      <c r="B743" s="193"/>
      <c r="C743" s="193"/>
      <c r="D743" s="194"/>
      <c r="E743" s="195"/>
      <c r="F743" s="196"/>
      <c r="G743" s="196"/>
    </row>
    <row r="744" spans="2:7" ht="14.25">
      <c r="B744" s="193"/>
      <c r="C744" s="193"/>
      <c r="D744" s="194"/>
      <c r="E744" s="195"/>
      <c r="F744" s="196"/>
      <c r="G744" s="196"/>
    </row>
    <row r="745" spans="2:7" ht="14.25">
      <c r="B745" s="193"/>
      <c r="C745" s="193"/>
      <c r="D745" s="194"/>
      <c r="E745" s="195"/>
      <c r="F745" s="196"/>
      <c r="G745" s="196"/>
    </row>
    <row r="746" spans="2:7" ht="14.25">
      <c r="B746" s="197"/>
      <c r="C746" s="197"/>
      <c r="D746" s="197"/>
      <c r="E746" s="196"/>
      <c r="F746" s="197"/>
      <c r="G746" s="196"/>
    </row>
    <row r="747" spans="2:7" ht="14.25">
      <c r="B747" s="197"/>
      <c r="C747" s="197"/>
      <c r="D747" s="197"/>
      <c r="E747" s="198"/>
      <c r="F747" s="198"/>
      <c r="G747" s="196"/>
    </row>
    <row r="748" spans="2:7" ht="14.25">
      <c r="B748" s="189"/>
      <c r="C748" s="189"/>
      <c r="D748" s="189"/>
      <c r="E748" s="189"/>
      <c r="F748" s="189"/>
      <c r="G748" s="189"/>
    </row>
    <row r="749" spans="2:7" ht="15">
      <c r="B749" s="186"/>
      <c r="C749" s="186"/>
      <c r="D749" s="187"/>
      <c r="E749" s="188"/>
      <c r="F749" s="188"/>
      <c r="G749" s="188"/>
    </row>
    <row r="750" spans="2:7" ht="14.25">
      <c r="B750" s="189"/>
      <c r="C750" s="189"/>
      <c r="D750" s="190"/>
      <c r="E750" s="191"/>
      <c r="F750" s="192"/>
      <c r="G750" s="192"/>
    </row>
    <row r="751" spans="2:7" ht="14.25">
      <c r="B751" s="193"/>
      <c r="C751" s="193"/>
      <c r="D751" s="194"/>
      <c r="E751" s="195"/>
      <c r="F751" s="196"/>
      <c r="G751" s="196"/>
    </row>
    <row r="752" spans="2:7" ht="14.25">
      <c r="B752" s="193"/>
      <c r="C752" s="193"/>
      <c r="D752" s="194"/>
      <c r="E752" s="195"/>
      <c r="F752" s="196"/>
      <c r="G752" s="196"/>
    </row>
    <row r="753" spans="2:7" ht="14.25">
      <c r="B753" s="193"/>
      <c r="C753" s="193"/>
      <c r="D753" s="194"/>
      <c r="E753" s="195"/>
      <c r="F753" s="196"/>
      <c r="G753" s="196"/>
    </row>
    <row r="754" spans="2:7" ht="14.25">
      <c r="B754" s="193"/>
      <c r="C754" s="193"/>
      <c r="D754" s="194"/>
      <c r="E754" s="195"/>
      <c r="F754" s="196"/>
      <c r="G754" s="196"/>
    </row>
    <row r="755" spans="2:7" ht="14.25">
      <c r="B755" s="197"/>
      <c r="C755" s="197"/>
      <c r="D755" s="197"/>
      <c r="E755" s="196"/>
      <c r="F755" s="197"/>
      <c r="G755" s="196"/>
    </row>
    <row r="756" spans="2:7" ht="14.25">
      <c r="B756" s="197"/>
      <c r="C756" s="197"/>
      <c r="D756" s="197"/>
      <c r="E756" s="198"/>
      <c r="F756" s="198"/>
      <c r="G756" s="196"/>
    </row>
    <row r="757" spans="2:7" ht="14.25">
      <c r="B757" s="189"/>
      <c r="C757" s="189"/>
      <c r="D757" s="189"/>
      <c r="E757" s="189"/>
      <c r="F757" s="189"/>
      <c r="G757" s="189"/>
    </row>
    <row r="758" spans="2:7" ht="15">
      <c r="B758" s="186"/>
      <c r="C758" s="186"/>
      <c r="D758" s="187"/>
      <c r="E758" s="188"/>
      <c r="F758" s="188"/>
      <c r="G758" s="188"/>
    </row>
    <row r="759" spans="2:7" ht="14.25">
      <c r="B759" s="189"/>
      <c r="C759" s="189"/>
      <c r="D759" s="190"/>
      <c r="E759" s="191"/>
      <c r="F759" s="192"/>
      <c r="G759" s="192"/>
    </row>
    <row r="760" spans="2:7" ht="14.25">
      <c r="B760" s="193"/>
      <c r="C760" s="193"/>
      <c r="D760" s="194"/>
      <c r="E760" s="195"/>
      <c r="F760" s="196"/>
      <c r="G760" s="196"/>
    </row>
    <row r="761" spans="2:7" ht="14.25">
      <c r="B761" s="193"/>
      <c r="C761" s="193"/>
      <c r="D761" s="194"/>
      <c r="E761" s="195"/>
      <c r="F761" s="196"/>
      <c r="G761" s="196"/>
    </row>
    <row r="762" spans="2:7" ht="14.25">
      <c r="B762" s="193"/>
      <c r="C762" s="193"/>
      <c r="D762" s="194"/>
      <c r="E762" s="195"/>
      <c r="F762" s="196"/>
      <c r="G762" s="196"/>
    </row>
    <row r="763" spans="2:7" ht="14.25">
      <c r="B763" s="193"/>
      <c r="C763" s="193"/>
      <c r="D763" s="194"/>
      <c r="E763" s="195"/>
      <c r="F763" s="196"/>
      <c r="G763" s="196"/>
    </row>
    <row r="764" spans="2:7" ht="14.25">
      <c r="B764" s="197"/>
      <c r="C764" s="197"/>
      <c r="D764" s="197"/>
      <c r="E764" s="196"/>
      <c r="F764" s="197"/>
      <c r="G764" s="196"/>
    </row>
    <row r="765" spans="2:7" ht="14.25">
      <c r="B765" s="197"/>
      <c r="C765" s="197"/>
      <c r="D765" s="197"/>
      <c r="E765" s="198"/>
      <c r="F765" s="198"/>
      <c r="G765" s="196"/>
    </row>
    <row r="766" spans="2:7" ht="14.25">
      <c r="B766" s="189"/>
      <c r="C766" s="189"/>
      <c r="D766" s="189"/>
      <c r="E766" s="189"/>
      <c r="F766" s="189"/>
      <c r="G766" s="189"/>
    </row>
    <row r="767" spans="2:7" ht="15">
      <c r="B767" s="186"/>
      <c r="C767" s="186"/>
      <c r="D767" s="187"/>
      <c r="E767" s="188"/>
      <c r="F767" s="188"/>
      <c r="G767" s="188"/>
    </row>
    <row r="768" spans="2:7" ht="14.25">
      <c r="B768" s="189"/>
      <c r="C768" s="189"/>
      <c r="D768" s="190"/>
      <c r="E768" s="191"/>
      <c r="F768" s="192"/>
      <c r="G768" s="192"/>
    </row>
    <row r="769" spans="2:7" ht="14.25">
      <c r="B769" s="193"/>
      <c r="C769" s="193"/>
      <c r="D769" s="194"/>
      <c r="E769" s="195"/>
      <c r="F769" s="196"/>
      <c r="G769" s="196"/>
    </row>
    <row r="770" spans="2:7" ht="14.25">
      <c r="B770" s="193"/>
      <c r="C770" s="193"/>
      <c r="D770" s="194"/>
      <c r="E770" s="195"/>
      <c r="F770" s="196"/>
      <c r="G770" s="196"/>
    </row>
    <row r="771" spans="2:7" ht="14.25">
      <c r="B771" s="193"/>
      <c r="C771" s="193"/>
      <c r="D771" s="194"/>
      <c r="E771" s="195"/>
      <c r="F771" s="196"/>
      <c r="G771" s="196"/>
    </row>
    <row r="772" spans="2:7" ht="14.25">
      <c r="B772" s="193"/>
      <c r="C772" s="193"/>
      <c r="D772" s="194"/>
      <c r="E772" s="195"/>
      <c r="F772" s="196"/>
      <c r="G772" s="196"/>
    </row>
    <row r="773" spans="2:7" ht="14.25">
      <c r="B773" s="197"/>
      <c r="C773" s="197"/>
      <c r="D773" s="197"/>
      <c r="E773" s="196"/>
      <c r="F773" s="197"/>
      <c r="G773" s="196"/>
    </row>
    <row r="774" spans="2:7" ht="14.25">
      <c r="B774" s="197"/>
      <c r="C774" s="197"/>
      <c r="D774" s="197"/>
      <c r="E774" s="198"/>
      <c r="F774" s="198"/>
      <c r="G774" s="196"/>
    </row>
    <row r="775" spans="2:7" ht="14.25">
      <c r="B775" s="189"/>
      <c r="C775" s="189"/>
      <c r="D775" s="189"/>
      <c r="E775" s="189"/>
      <c r="F775" s="189"/>
      <c r="G775" s="189"/>
    </row>
    <row r="776" spans="2:7" ht="15">
      <c r="B776" s="186"/>
      <c r="C776" s="186"/>
      <c r="D776" s="187"/>
      <c r="E776" s="188"/>
      <c r="F776" s="188"/>
      <c r="G776" s="188"/>
    </row>
    <row r="777" spans="2:7" ht="14.25">
      <c r="B777" s="189"/>
      <c r="C777" s="189"/>
      <c r="D777" s="190"/>
      <c r="E777" s="191"/>
      <c r="F777" s="192"/>
      <c r="G777" s="192"/>
    </row>
    <row r="778" spans="2:7" ht="14.25">
      <c r="B778" s="193"/>
      <c r="C778" s="193"/>
      <c r="D778" s="194"/>
      <c r="E778" s="195"/>
      <c r="F778" s="196"/>
      <c r="G778" s="196"/>
    </row>
    <row r="779" spans="2:7" ht="14.25">
      <c r="B779" s="193"/>
      <c r="C779" s="193"/>
      <c r="D779" s="194"/>
      <c r="E779" s="195"/>
      <c r="F779" s="196"/>
      <c r="G779" s="196"/>
    </row>
    <row r="780" spans="2:7" ht="14.25">
      <c r="B780" s="193"/>
      <c r="C780" s="193"/>
      <c r="D780" s="194"/>
      <c r="E780" s="195"/>
      <c r="F780" s="196"/>
      <c r="G780" s="196"/>
    </row>
    <row r="781" spans="2:7" ht="14.25">
      <c r="B781" s="193"/>
      <c r="C781" s="193"/>
      <c r="D781" s="194"/>
      <c r="E781" s="195"/>
      <c r="F781" s="196"/>
      <c r="G781" s="196"/>
    </row>
    <row r="782" spans="2:7" ht="14.25">
      <c r="B782" s="197"/>
      <c r="C782" s="197"/>
      <c r="D782" s="197"/>
      <c r="E782" s="196"/>
      <c r="F782" s="197"/>
      <c r="G782" s="196"/>
    </row>
    <row r="783" spans="2:7" ht="14.25">
      <c r="B783" s="197"/>
      <c r="C783" s="197"/>
      <c r="D783" s="197"/>
      <c r="E783" s="198"/>
      <c r="F783" s="198"/>
      <c r="G783" s="196"/>
    </row>
    <row r="784" spans="2:7" ht="14.25">
      <c r="B784" s="189"/>
      <c r="C784" s="189"/>
      <c r="D784" s="189"/>
      <c r="E784" s="189"/>
      <c r="F784" s="189"/>
      <c r="G784" s="189"/>
    </row>
    <row r="785" spans="2:7" ht="15">
      <c r="B785" s="186"/>
      <c r="C785" s="186"/>
      <c r="D785" s="187"/>
      <c r="E785" s="188"/>
      <c r="F785" s="188"/>
      <c r="G785" s="188"/>
    </row>
    <row r="786" spans="2:7" ht="14.25">
      <c r="B786" s="189"/>
      <c r="C786" s="189"/>
      <c r="D786" s="190"/>
      <c r="E786" s="191"/>
      <c r="F786" s="192"/>
      <c r="G786" s="192"/>
    </row>
    <row r="787" spans="2:7" ht="14.25">
      <c r="B787" s="193"/>
      <c r="C787" s="193"/>
      <c r="D787" s="194"/>
      <c r="E787" s="195"/>
      <c r="F787" s="196"/>
      <c r="G787" s="196"/>
    </row>
    <row r="788" spans="2:7" ht="14.25">
      <c r="B788" s="193"/>
      <c r="C788" s="193"/>
      <c r="D788" s="194"/>
      <c r="E788" s="195"/>
      <c r="F788" s="196"/>
      <c r="G788" s="196"/>
    </row>
    <row r="789" spans="2:7" ht="14.25">
      <c r="B789" s="193"/>
      <c r="C789" s="193"/>
      <c r="D789" s="194"/>
      <c r="E789" s="195"/>
      <c r="F789" s="196"/>
      <c r="G789" s="196"/>
    </row>
    <row r="790" spans="2:7" ht="14.25">
      <c r="B790" s="193"/>
      <c r="C790" s="193"/>
      <c r="D790" s="194"/>
      <c r="E790" s="195"/>
      <c r="F790" s="196"/>
      <c r="G790" s="196"/>
    </row>
    <row r="791" spans="2:7" ht="14.25">
      <c r="B791" s="197"/>
      <c r="C791" s="197"/>
      <c r="D791" s="197"/>
      <c r="E791" s="196"/>
      <c r="F791" s="197"/>
      <c r="G791" s="196"/>
    </row>
    <row r="792" spans="2:7" ht="14.25">
      <c r="B792" s="197"/>
      <c r="C792" s="197"/>
      <c r="D792" s="197"/>
      <c r="E792" s="198"/>
      <c r="F792" s="198"/>
      <c r="G792" s="196"/>
    </row>
    <row r="793" spans="2:7" ht="14.25">
      <c r="B793" s="189"/>
      <c r="C793" s="189"/>
      <c r="D793" s="189"/>
      <c r="E793" s="189"/>
      <c r="F793" s="189"/>
      <c r="G793" s="189"/>
    </row>
    <row r="794" spans="2:7" ht="15">
      <c r="B794" s="186"/>
      <c r="C794" s="186"/>
      <c r="D794" s="187"/>
      <c r="E794" s="188"/>
      <c r="F794" s="188"/>
      <c r="G794" s="188"/>
    </row>
    <row r="795" spans="2:7" ht="14.25">
      <c r="B795" s="189"/>
      <c r="C795" s="189"/>
      <c r="D795" s="190"/>
      <c r="E795" s="191"/>
      <c r="F795" s="192"/>
      <c r="G795" s="192"/>
    </row>
    <row r="796" spans="2:7" ht="14.25">
      <c r="B796" s="193"/>
      <c r="C796" s="193"/>
      <c r="D796" s="194"/>
      <c r="E796" s="195"/>
      <c r="F796" s="196"/>
      <c r="G796" s="196"/>
    </row>
    <row r="797" spans="2:7" ht="14.25">
      <c r="B797" s="193"/>
      <c r="C797" s="193"/>
      <c r="D797" s="194"/>
      <c r="E797" s="195"/>
      <c r="F797" s="196"/>
      <c r="G797" s="196"/>
    </row>
    <row r="798" spans="2:7" ht="14.25">
      <c r="B798" s="197"/>
      <c r="C798" s="197"/>
      <c r="D798" s="197"/>
      <c r="E798" s="196"/>
      <c r="F798" s="197"/>
      <c r="G798" s="196"/>
    </row>
    <row r="799" spans="2:7" ht="14.25">
      <c r="B799" s="197"/>
      <c r="C799" s="197"/>
      <c r="D799" s="197"/>
      <c r="E799" s="198"/>
      <c r="F799" s="198"/>
      <c r="G799" s="196"/>
    </row>
    <row r="800" spans="2:7" ht="14.25">
      <c r="B800" s="189"/>
      <c r="C800" s="189"/>
      <c r="D800" s="189"/>
      <c r="E800" s="189"/>
      <c r="F800" s="189"/>
      <c r="G800" s="189"/>
    </row>
    <row r="801" spans="2:7" ht="15">
      <c r="B801" s="186"/>
      <c r="C801" s="186"/>
      <c r="D801" s="187"/>
      <c r="E801" s="188"/>
      <c r="F801" s="188"/>
      <c r="G801" s="188"/>
    </row>
    <row r="802" spans="2:7" ht="14.25">
      <c r="B802" s="189"/>
      <c r="C802" s="189"/>
      <c r="D802" s="190"/>
      <c r="E802" s="191"/>
      <c r="F802" s="192"/>
      <c r="G802" s="192"/>
    </row>
    <row r="803" spans="2:7" ht="14.25">
      <c r="B803" s="193"/>
      <c r="C803" s="193"/>
      <c r="D803" s="194"/>
      <c r="E803" s="195"/>
      <c r="F803" s="196"/>
      <c r="G803" s="196"/>
    </row>
    <row r="804" spans="2:7" ht="14.25">
      <c r="B804" s="193"/>
      <c r="C804" s="193"/>
      <c r="D804" s="194"/>
      <c r="E804" s="195"/>
      <c r="F804" s="196"/>
      <c r="G804" s="196"/>
    </row>
    <row r="805" spans="2:7" ht="14.25">
      <c r="B805" s="193"/>
      <c r="C805" s="193"/>
      <c r="D805" s="194"/>
      <c r="E805" s="195"/>
      <c r="F805" s="196"/>
      <c r="G805" s="196"/>
    </row>
    <row r="806" spans="2:7" ht="14.25">
      <c r="B806" s="193"/>
      <c r="C806" s="193"/>
      <c r="D806" s="194"/>
      <c r="E806" s="195"/>
      <c r="F806" s="196"/>
      <c r="G806" s="196"/>
    </row>
    <row r="807" spans="2:7" ht="14.25">
      <c r="B807" s="197"/>
      <c r="C807" s="197"/>
      <c r="D807" s="197"/>
      <c r="E807" s="196"/>
      <c r="F807" s="197"/>
      <c r="G807" s="196"/>
    </row>
    <row r="808" spans="2:7" ht="14.25">
      <c r="B808" s="197"/>
      <c r="C808" s="197"/>
      <c r="D808" s="197"/>
      <c r="E808" s="198"/>
      <c r="F808" s="198"/>
      <c r="G808" s="196"/>
    </row>
    <row r="809" spans="2:7" ht="14.25">
      <c r="B809" s="189"/>
      <c r="C809" s="189"/>
      <c r="D809" s="189"/>
      <c r="E809" s="189"/>
      <c r="F809" s="189"/>
      <c r="G809" s="189"/>
    </row>
    <row r="810" spans="2:7" ht="15">
      <c r="B810" s="186"/>
      <c r="C810" s="186"/>
      <c r="D810" s="187"/>
      <c r="E810" s="188"/>
      <c r="F810" s="188"/>
      <c r="G810" s="188"/>
    </row>
    <row r="811" spans="2:7" ht="14.25">
      <c r="B811" s="189"/>
      <c r="C811" s="189"/>
      <c r="D811" s="190"/>
      <c r="E811" s="191"/>
      <c r="F811" s="192"/>
      <c r="G811" s="192"/>
    </row>
    <row r="812" spans="2:7" ht="14.25">
      <c r="B812" s="193"/>
      <c r="C812" s="193"/>
      <c r="D812" s="194"/>
      <c r="E812" s="195"/>
      <c r="F812" s="196"/>
      <c r="G812" s="196"/>
    </row>
    <row r="813" spans="2:7" ht="14.25">
      <c r="B813" s="193"/>
      <c r="C813" s="193"/>
      <c r="D813" s="194"/>
      <c r="E813" s="195"/>
      <c r="F813" s="196"/>
      <c r="G813" s="196"/>
    </row>
    <row r="814" spans="2:7" ht="14.25">
      <c r="B814" s="197"/>
      <c r="C814" s="197"/>
      <c r="D814" s="197"/>
      <c r="E814" s="196"/>
      <c r="F814" s="197"/>
      <c r="G814" s="196"/>
    </row>
    <row r="815" spans="2:7" ht="14.25">
      <c r="B815" s="197"/>
      <c r="C815" s="197"/>
      <c r="D815" s="197"/>
      <c r="E815" s="198"/>
      <c r="F815" s="198"/>
      <c r="G815" s="196"/>
    </row>
    <row r="816" spans="2:7" ht="14.25">
      <c r="B816" s="189"/>
      <c r="C816" s="189"/>
      <c r="D816" s="189"/>
      <c r="E816" s="189"/>
      <c r="F816" s="189"/>
      <c r="G816" s="189"/>
    </row>
    <row r="817" spans="2:7" ht="15">
      <c r="B817" s="186"/>
      <c r="C817" s="186"/>
      <c r="D817" s="187"/>
      <c r="E817" s="188"/>
      <c r="F817" s="188"/>
      <c r="G817" s="188"/>
    </row>
    <row r="818" spans="2:7" ht="14.25">
      <c r="B818" s="189"/>
      <c r="C818" s="189"/>
      <c r="D818" s="190"/>
      <c r="E818" s="191"/>
      <c r="F818" s="192"/>
      <c r="G818" s="192"/>
    </row>
    <row r="819" spans="2:7" ht="14.25">
      <c r="B819" s="193"/>
      <c r="C819" s="193"/>
      <c r="D819" s="194"/>
      <c r="E819" s="195"/>
      <c r="F819" s="196"/>
      <c r="G819" s="196"/>
    </row>
    <row r="820" spans="2:7" ht="14.25">
      <c r="B820" s="193"/>
      <c r="C820" s="193"/>
      <c r="D820" s="194"/>
      <c r="E820" s="195"/>
      <c r="F820" s="196"/>
      <c r="G820" s="196"/>
    </row>
    <row r="821" spans="2:7" ht="14.25">
      <c r="B821" s="193"/>
      <c r="C821" s="193"/>
      <c r="D821" s="194"/>
      <c r="E821" s="195"/>
      <c r="F821" s="196"/>
      <c r="G821" s="196"/>
    </row>
    <row r="822" spans="2:7" ht="14.25">
      <c r="B822" s="193"/>
      <c r="C822" s="193"/>
      <c r="D822" s="194"/>
      <c r="E822" s="195"/>
      <c r="F822" s="196"/>
      <c r="G822" s="196"/>
    </row>
    <row r="823" spans="2:7" ht="14.25">
      <c r="B823" s="193"/>
      <c r="C823" s="193"/>
      <c r="D823" s="194"/>
      <c r="E823" s="195"/>
      <c r="F823" s="196"/>
      <c r="G823" s="196"/>
    </row>
    <row r="824" spans="2:7" ht="14.25">
      <c r="B824" s="193"/>
      <c r="C824" s="193"/>
      <c r="D824" s="194"/>
      <c r="E824" s="195"/>
      <c r="F824" s="196"/>
      <c r="G824" s="196"/>
    </row>
    <row r="825" spans="2:7" ht="14.25">
      <c r="B825" s="193"/>
      <c r="C825" s="193"/>
      <c r="D825" s="194"/>
      <c r="E825" s="195"/>
      <c r="F825" s="196"/>
      <c r="G825" s="196"/>
    </row>
    <row r="826" spans="2:7" ht="14.25">
      <c r="B826" s="193"/>
      <c r="C826" s="193"/>
      <c r="D826" s="194"/>
      <c r="E826" s="195"/>
      <c r="F826" s="196"/>
      <c r="G826" s="196"/>
    </row>
    <row r="827" spans="2:7" ht="14.25">
      <c r="B827" s="193"/>
      <c r="C827" s="193"/>
      <c r="D827" s="194"/>
      <c r="E827" s="195"/>
      <c r="F827" s="196"/>
      <c r="G827" s="196"/>
    </row>
    <row r="828" spans="2:7" ht="14.25">
      <c r="B828" s="193"/>
      <c r="C828" s="193"/>
      <c r="D828" s="194"/>
      <c r="E828" s="195"/>
      <c r="F828" s="196"/>
      <c r="G828" s="196"/>
    </row>
    <row r="829" spans="2:7" ht="14.25">
      <c r="B829" s="197"/>
      <c r="C829" s="197"/>
      <c r="D829" s="197"/>
      <c r="E829" s="196"/>
      <c r="F829" s="197"/>
      <c r="G829" s="196"/>
    </row>
    <row r="830" spans="2:7" ht="14.25">
      <c r="B830" s="197"/>
      <c r="C830" s="197"/>
      <c r="D830" s="197"/>
      <c r="E830" s="198"/>
      <c r="F830" s="198"/>
      <c r="G830" s="196"/>
    </row>
    <row r="831" spans="2:7" ht="14.25">
      <c r="B831" s="189"/>
      <c r="C831" s="189"/>
      <c r="D831" s="189"/>
      <c r="E831" s="189"/>
      <c r="F831" s="189"/>
      <c r="G831" s="189"/>
    </row>
    <row r="832" spans="2:7" ht="15">
      <c r="B832" s="186"/>
      <c r="C832" s="186"/>
      <c r="D832" s="187"/>
      <c r="E832" s="188"/>
      <c r="F832" s="188"/>
      <c r="G832" s="188"/>
    </row>
    <row r="833" spans="2:7" ht="14.25">
      <c r="B833" s="189"/>
      <c r="C833" s="189"/>
      <c r="D833" s="190"/>
      <c r="E833" s="191"/>
      <c r="F833" s="192"/>
      <c r="G833" s="192"/>
    </row>
    <row r="834" spans="2:7" ht="14.25">
      <c r="B834" s="193"/>
      <c r="C834" s="193"/>
      <c r="D834" s="194"/>
      <c r="E834" s="195"/>
      <c r="F834" s="196"/>
      <c r="G834" s="196"/>
    </row>
    <row r="835" spans="2:7" ht="14.25">
      <c r="B835" s="193"/>
      <c r="C835" s="193"/>
      <c r="D835" s="194"/>
      <c r="E835" s="195"/>
      <c r="F835" s="196"/>
      <c r="G835" s="196"/>
    </row>
    <row r="836" spans="2:7" ht="14.25">
      <c r="B836" s="193"/>
      <c r="C836" s="193"/>
      <c r="D836" s="194"/>
      <c r="E836" s="195"/>
      <c r="F836" s="196"/>
      <c r="G836" s="196"/>
    </row>
    <row r="837" spans="2:7" ht="14.25">
      <c r="B837" s="197"/>
      <c r="C837" s="197"/>
      <c r="D837" s="197"/>
      <c r="E837" s="196"/>
      <c r="F837" s="197"/>
      <c r="G837" s="196"/>
    </row>
    <row r="838" spans="2:7" ht="14.25">
      <c r="B838" s="197"/>
      <c r="C838" s="197"/>
      <c r="D838" s="197"/>
      <c r="E838" s="198"/>
      <c r="F838" s="198"/>
      <c r="G838" s="196"/>
    </row>
    <row r="839" spans="2:7" ht="14.25">
      <c r="B839" s="189"/>
      <c r="C839" s="189"/>
      <c r="D839" s="189"/>
      <c r="E839" s="189"/>
      <c r="F839" s="189"/>
      <c r="G839" s="189"/>
    </row>
    <row r="840" spans="2:7" ht="15">
      <c r="B840" s="186"/>
      <c r="C840" s="186"/>
      <c r="D840" s="187"/>
      <c r="E840" s="188"/>
      <c r="F840" s="188"/>
      <c r="G840" s="188"/>
    </row>
    <row r="841" spans="2:7" ht="14.25">
      <c r="B841" s="189"/>
      <c r="C841" s="189"/>
      <c r="D841" s="190"/>
      <c r="E841" s="191"/>
      <c r="F841" s="192"/>
      <c r="G841" s="192"/>
    </row>
    <row r="842" spans="2:7" ht="14.25">
      <c r="B842" s="193"/>
      <c r="C842" s="193"/>
      <c r="D842" s="194"/>
      <c r="E842" s="195"/>
      <c r="F842" s="196"/>
      <c r="G842" s="196"/>
    </row>
    <row r="843" spans="2:7" ht="14.25">
      <c r="B843" s="193"/>
      <c r="C843" s="193"/>
      <c r="D843" s="194"/>
      <c r="E843" s="195"/>
      <c r="F843" s="196"/>
      <c r="G843" s="196"/>
    </row>
    <row r="844" spans="2:7" ht="14.25">
      <c r="B844" s="193"/>
      <c r="C844" s="193"/>
      <c r="D844" s="194"/>
      <c r="E844" s="195"/>
      <c r="F844" s="196"/>
      <c r="G844" s="196"/>
    </row>
    <row r="845" spans="2:7" ht="14.25">
      <c r="B845" s="193"/>
      <c r="C845" s="193"/>
      <c r="D845" s="194"/>
      <c r="E845" s="195"/>
      <c r="F845" s="196"/>
      <c r="G845" s="196"/>
    </row>
    <row r="846" spans="2:7" ht="14.25">
      <c r="B846" s="193"/>
      <c r="C846" s="193"/>
      <c r="D846" s="194"/>
      <c r="E846" s="195"/>
      <c r="F846" s="196"/>
      <c r="G846" s="196"/>
    </row>
    <row r="847" spans="2:7" ht="14.25">
      <c r="B847" s="193"/>
      <c r="C847" s="193"/>
      <c r="D847" s="194"/>
      <c r="E847" s="195"/>
      <c r="F847" s="196"/>
      <c r="G847" s="196"/>
    </row>
    <row r="848" spans="2:7" ht="14.25">
      <c r="B848" s="193"/>
      <c r="C848" s="193"/>
      <c r="D848" s="194"/>
      <c r="E848" s="195"/>
      <c r="F848" s="196"/>
      <c r="G848" s="196"/>
    </row>
    <row r="849" spans="2:7" ht="14.25">
      <c r="B849" s="193"/>
      <c r="C849" s="193"/>
      <c r="D849" s="194"/>
      <c r="E849" s="195"/>
      <c r="F849" s="196"/>
      <c r="G849" s="196"/>
    </row>
    <row r="850" spans="2:7" ht="14.25">
      <c r="B850" s="197"/>
      <c r="C850" s="197"/>
      <c r="D850" s="197"/>
      <c r="E850" s="196"/>
      <c r="F850" s="197"/>
      <c r="G850" s="196"/>
    </row>
    <row r="851" spans="2:7" ht="14.25">
      <c r="B851" s="197"/>
      <c r="C851" s="197"/>
      <c r="D851" s="197"/>
      <c r="E851" s="198"/>
      <c r="F851" s="198"/>
      <c r="G851" s="196"/>
    </row>
    <row r="852" spans="2:7" ht="14.25">
      <c r="B852" s="189"/>
      <c r="C852" s="189"/>
      <c r="D852" s="189"/>
      <c r="E852" s="189"/>
      <c r="F852" s="189"/>
      <c r="G852" s="189"/>
    </row>
    <row r="853" spans="2:7" ht="15">
      <c r="B853" s="186"/>
      <c r="C853" s="186"/>
      <c r="D853" s="187"/>
      <c r="E853" s="188"/>
      <c r="F853" s="188"/>
      <c r="G853" s="188"/>
    </row>
    <row r="854" spans="2:7" ht="14.25">
      <c r="B854" s="189"/>
      <c r="C854" s="189"/>
      <c r="D854" s="190"/>
      <c r="E854" s="191"/>
      <c r="F854" s="192"/>
      <c r="G854" s="192"/>
    </row>
    <row r="855" spans="2:7" ht="14.25">
      <c r="B855" s="193"/>
      <c r="C855" s="193"/>
      <c r="D855" s="194"/>
      <c r="E855" s="195"/>
      <c r="F855" s="196"/>
      <c r="G855" s="196"/>
    </row>
    <row r="856" spans="2:7" ht="14.25">
      <c r="B856" s="193"/>
      <c r="C856" s="193"/>
      <c r="D856" s="194"/>
      <c r="E856" s="195"/>
      <c r="F856" s="196"/>
      <c r="G856" s="196"/>
    </row>
    <row r="857" spans="2:7" ht="14.25">
      <c r="B857" s="193"/>
      <c r="C857" s="193"/>
      <c r="D857" s="194"/>
      <c r="E857" s="195"/>
      <c r="F857" s="196"/>
      <c r="G857" s="196"/>
    </row>
    <row r="858" spans="2:7" ht="14.25">
      <c r="B858" s="193"/>
      <c r="C858" s="193"/>
      <c r="D858" s="194"/>
      <c r="E858" s="195"/>
      <c r="F858" s="196"/>
      <c r="G858" s="196"/>
    </row>
    <row r="859" spans="2:7" ht="14.25">
      <c r="B859" s="193"/>
      <c r="C859" s="193"/>
      <c r="D859" s="194"/>
      <c r="E859" s="195"/>
      <c r="F859" s="196"/>
      <c r="G859" s="196"/>
    </row>
    <row r="860" spans="2:7" ht="14.25">
      <c r="B860" s="193"/>
      <c r="C860" s="193"/>
      <c r="D860" s="194"/>
      <c r="E860" s="195"/>
      <c r="F860" s="196"/>
      <c r="G860" s="196"/>
    </row>
    <row r="861" spans="2:7" ht="14.25">
      <c r="B861" s="197"/>
      <c r="C861" s="197"/>
      <c r="D861" s="197"/>
      <c r="E861" s="196"/>
      <c r="F861" s="197"/>
      <c r="G861" s="196"/>
    </row>
    <row r="862" spans="2:7" ht="14.25">
      <c r="B862" s="197"/>
      <c r="C862" s="197"/>
      <c r="D862" s="197"/>
      <c r="E862" s="198"/>
      <c r="F862" s="198"/>
      <c r="G862" s="196"/>
    </row>
    <row r="863" spans="2:7" ht="14.25">
      <c r="B863" s="189"/>
      <c r="C863" s="189"/>
      <c r="D863" s="189"/>
      <c r="E863" s="189"/>
      <c r="F863" s="189"/>
      <c r="G863" s="189"/>
    </row>
    <row r="864" spans="2:7" ht="15">
      <c r="B864" s="186"/>
      <c r="C864" s="186"/>
      <c r="D864" s="187"/>
      <c r="E864" s="188"/>
      <c r="F864" s="188"/>
      <c r="G864" s="188"/>
    </row>
    <row r="865" spans="2:7" ht="14.25">
      <c r="B865" s="189"/>
      <c r="C865" s="189"/>
      <c r="D865" s="190"/>
      <c r="E865" s="191"/>
      <c r="F865" s="192"/>
      <c r="G865" s="192"/>
    </row>
    <row r="866" spans="2:7" ht="14.25">
      <c r="B866" s="193"/>
      <c r="C866" s="193"/>
      <c r="D866" s="194"/>
      <c r="E866" s="195"/>
      <c r="F866" s="196"/>
      <c r="G866" s="196"/>
    </row>
    <row r="867" spans="2:7" ht="14.25">
      <c r="B867" s="193"/>
      <c r="C867" s="193"/>
      <c r="D867" s="194"/>
      <c r="E867" s="195"/>
      <c r="F867" s="196"/>
      <c r="G867" s="196"/>
    </row>
    <row r="868" spans="2:7" ht="14.25">
      <c r="B868" s="197"/>
      <c r="C868" s="197"/>
      <c r="D868" s="197"/>
      <c r="E868" s="196"/>
      <c r="F868" s="197"/>
      <c r="G868" s="196"/>
    </row>
    <row r="869" spans="2:7" ht="14.25">
      <c r="B869" s="197"/>
      <c r="C869" s="197"/>
      <c r="D869" s="197"/>
      <c r="E869" s="198"/>
      <c r="F869" s="198"/>
      <c r="G869" s="196"/>
    </row>
    <row r="870" spans="2:7" ht="14.25">
      <c r="B870" s="189"/>
      <c r="C870" s="189"/>
      <c r="D870" s="189"/>
      <c r="E870" s="189"/>
      <c r="F870" s="189"/>
      <c r="G870" s="189"/>
    </row>
    <row r="871" spans="2:7" ht="15">
      <c r="B871" s="186"/>
      <c r="C871" s="186"/>
      <c r="D871" s="187"/>
      <c r="E871" s="188"/>
      <c r="F871" s="188"/>
      <c r="G871" s="188"/>
    </row>
    <row r="872" spans="2:7" ht="14.25">
      <c r="B872" s="189"/>
      <c r="C872" s="189"/>
      <c r="D872" s="190"/>
      <c r="E872" s="191"/>
      <c r="F872" s="192"/>
      <c r="G872" s="192"/>
    </row>
    <row r="873" spans="2:7" ht="14.25">
      <c r="B873" s="193"/>
      <c r="C873" s="193"/>
      <c r="D873" s="194"/>
      <c r="E873" s="195"/>
      <c r="F873" s="196"/>
      <c r="G873" s="196"/>
    </row>
    <row r="874" spans="2:7" ht="14.25">
      <c r="B874" s="193"/>
      <c r="C874" s="193"/>
      <c r="D874" s="194"/>
      <c r="E874" s="195"/>
      <c r="F874" s="196"/>
      <c r="G874" s="196"/>
    </row>
    <row r="875" spans="2:7" ht="14.25">
      <c r="B875" s="197"/>
      <c r="C875" s="197"/>
      <c r="D875" s="197"/>
      <c r="E875" s="196"/>
      <c r="F875" s="197"/>
      <c r="G875" s="196"/>
    </row>
    <row r="876" spans="2:7" ht="14.25">
      <c r="B876" s="197"/>
      <c r="C876" s="197"/>
      <c r="D876" s="197"/>
      <c r="E876" s="198"/>
      <c r="F876" s="198"/>
      <c r="G876" s="196"/>
    </row>
    <row r="877" spans="2:7" ht="14.25">
      <c r="B877" s="189"/>
      <c r="C877" s="189"/>
      <c r="D877" s="189"/>
      <c r="E877" s="189"/>
      <c r="F877" s="189"/>
      <c r="G877" s="189"/>
    </row>
    <row r="878" spans="2:7" ht="15">
      <c r="B878" s="186"/>
      <c r="C878" s="186"/>
      <c r="D878" s="187"/>
      <c r="E878" s="188"/>
      <c r="F878" s="188"/>
      <c r="G878" s="188"/>
    </row>
    <row r="879" spans="2:7" ht="14.25">
      <c r="B879" s="189"/>
      <c r="C879" s="189"/>
      <c r="D879" s="190"/>
      <c r="E879" s="191"/>
      <c r="F879" s="192"/>
      <c r="G879" s="192"/>
    </row>
    <row r="880" spans="2:7" ht="14.25">
      <c r="B880" s="193"/>
      <c r="C880" s="193"/>
      <c r="D880" s="194"/>
      <c r="E880" s="195"/>
      <c r="F880" s="196"/>
      <c r="G880" s="196"/>
    </row>
    <row r="881" spans="2:7" ht="14.25">
      <c r="B881" s="193"/>
      <c r="C881" s="193"/>
      <c r="D881" s="194"/>
      <c r="E881" s="195"/>
      <c r="F881" s="196"/>
      <c r="G881" s="196"/>
    </row>
    <row r="882" spans="2:7" ht="14.25">
      <c r="B882" s="197"/>
      <c r="C882" s="197"/>
      <c r="D882" s="197"/>
      <c r="E882" s="196"/>
      <c r="F882" s="197"/>
      <c r="G882" s="196"/>
    </row>
    <row r="883" spans="2:7" ht="14.25">
      <c r="B883" s="197"/>
      <c r="C883" s="197"/>
      <c r="D883" s="197"/>
      <c r="E883" s="198"/>
      <c r="F883" s="198"/>
      <c r="G883" s="196"/>
    </row>
    <row r="884" spans="2:7" ht="14.25">
      <c r="B884" s="189"/>
      <c r="C884" s="189"/>
      <c r="D884" s="189"/>
      <c r="E884" s="189"/>
      <c r="F884" s="189"/>
      <c r="G884" s="189"/>
    </row>
    <row r="885" spans="2:7" ht="15">
      <c r="B885" s="186"/>
      <c r="C885" s="186"/>
      <c r="D885" s="187"/>
      <c r="E885" s="188"/>
      <c r="F885" s="188"/>
      <c r="G885" s="188"/>
    </row>
    <row r="886" spans="2:7" ht="14.25">
      <c r="B886" s="189"/>
      <c r="C886" s="189"/>
      <c r="D886" s="190"/>
      <c r="E886" s="191"/>
      <c r="F886" s="192"/>
      <c r="G886" s="192"/>
    </row>
    <row r="887" spans="2:7" ht="14.25">
      <c r="B887" s="193"/>
      <c r="C887" s="193"/>
      <c r="D887" s="194"/>
      <c r="E887" s="195"/>
      <c r="F887" s="196"/>
      <c r="G887" s="196"/>
    </row>
    <row r="888" spans="2:7" ht="14.25">
      <c r="B888" s="193"/>
      <c r="C888" s="193"/>
      <c r="D888" s="194"/>
      <c r="E888" s="195"/>
      <c r="F888" s="196"/>
      <c r="G888" s="196"/>
    </row>
    <row r="889" spans="2:7" ht="14.25">
      <c r="B889" s="197"/>
      <c r="C889" s="197"/>
      <c r="D889" s="197"/>
      <c r="E889" s="196"/>
      <c r="F889" s="197"/>
      <c r="G889" s="196"/>
    </row>
    <row r="890" spans="2:7" ht="14.25">
      <c r="B890" s="197"/>
      <c r="C890" s="197"/>
      <c r="D890" s="197"/>
      <c r="E890" s="198"/>
      <c r="F890" s="198"/>
      <c r="G890" s="196"/>
    </row>
    <row r="891" spans="2:7" ht="14.25">
      <c r="B891" s="189"/>
      <c r="C891" s="189"/>
      <c r="D891" s="189"/>
      <c r="E891" s="189"/>
      <c r="F891" s="189"/>
      <c r="G891" s="189"/>
    </row>
    <row r="892" spans="2:7" ht="15">
      <c r="B892" s="186"/>
      <c r="C892" s="186"/>
      <c r="D892" s="187"/>
      <c r="E892" s="188"/>
      <c r="F892" s="188"/>
      <c r="G892" s="188"/>
    </row>
    <row r="893" spans="2:7" ht="14.25">
      <c r="B893" s="189"/>
      <c r="C893" s="189"/>
      <c r="D893" s="190"/>
      <c r="E893" s="191"/>
      <c r="F893" s="192"/>
      <c r="G893" s="192"/>
    </row>
    <row r="894" spans="2:7" ht="14.25">
      <c r="B894" s="193"/>
      <c r="C894" s="193"/>
      <c r="D894" s="194"/>
      <c r="E894" s="195"/>
      <c r="F894" s="196"/>
      <c r="G894" s="196"/>
    </row>
    <row r="895" spans="2:7" ht="14.25">
      <c r="B895" s="197"/>
      <c r="C895" s="197"/>
      <c r="D895" s="197"/>
      <c r="E895" s="196"/>
      <c r="F895" s="197"/>
      <c r="G895" s="196"/>
    </row>
    <row r="896" spans="2:7" ht="14.25">
      <c r="B896" s="197"/>
      <c r="C896" s="197"/>
      <c r="D896" s="197"/>
      <c r="E896" s="198"/>
      <c r="F896" s="198"/>
      <c r="G896" s="196"/>
    </row>
    <row r="897" spans="2:7" ht="14.25">
      <c r="B897" s="189"/>
      <c r="C897" s="189"/>
      <c r="D897" s="189"/>
      <c r="E897" s="189"/>
      <c r="F897" s="189"/>
      <c r="G897" s="189"/>
    </row>
    <row r="898" spans="2:7" ht="15">
      <c r="B898" s="186"/>
      <c r="C898" s="186"/>
      <c r="D898" s="187"/>
      <c r="E898" s="188"/>
      <c r="F898" s="188"/>
      <c r="G898" s="188"/>
    </row>
    <row r="899" spans="2:7" ht="14.25">
      <c r="B899" s="189"/>
      <c r="C899" s="189"/>
      <c r="D899" s="190"/>
      <c r="E899" s="191"/>
      <c r="F899" s="192"/>
      <c r="G899" s="192"/>
    </row>
    <row r="900" spans="2:7" ht="14.25">
      <c r="B900" s="193"/>
      <c r="C900" s="193"/>
      <c r="D900" s="194"/>
      <c r="E900" s="195"/>
      <c r="F900" s="196"/>
      <c r="G900" s="196"/>
    </row>
    <row r="901" spans="2:7" ht="14.25">
      <c r="B901" s="193"/>
      <c r="C901" s="193"/>
      <c r="D901" s="194"/>
      <c r="E901" s="195"/>
      <c r="F901" s="196"/>
      <c r="G901" s="196"/>
    </row>
    <row r="902" spans="2:7" ht="14.25">
      <c r="B902" s="193"/>
      <c r="C902" s="193"/>
      <c r="D902" s="194"/>
      <c r="E902" s="195"/>
      <c r="F902" s="196"/>
      <c r="G902" s="196"/>
    </row>
    <row r="903" spans="2:7" ht="14.25">
      <c r="B903" s="193"/>
      <c r="C903" s="193"/>
      <c r="D903" s="194"/>
      <c r="E903" s="195"/>
      <c r="F903" s="196"/>
      <c r="G903" s="196"/>
    </row>
    <row r="904" spans="2:7" ht="14.25">
      <c r="B904" s="197"/>
      <c r="C904" s="197"/>
      <c r="D904" s="197"/>
      <c r="E904" s="196"/>
      <c r="F904" s="197"/>
      <c r="G904" s="196"/>
    </row>
    <row r="905" spans="2:7" ht="14.25">
      <c r="B905" s="197"/>
      <c r="C905" s="197"/>
      <c r="D905" s="197"/>
      <c r="E905" s="198"/>
      <c r="F905" s="198"/>
      <c r="G905" s="196"/>
    </row>
    <row r="906" spans="2:7" ht="14.25">
      <c r="B906" s="189"/>
      <c r="C906" s="189"/>
      <c r="D906" s="189"/>
      <c r="E906" s="189"/>
      <c r="F906" s="189"/>
      <c r="G906" s="189"/>
    </row>
    <row r="907" spans="2:7" ht="15">
      <c r="B907" s="186"/>
      <c r="C907" s="186"/>
      <c r="D907" s="187"/>
      <c r="E907" s="188"/>
      <c r="F907" s="188"/>
      <c r="G907" s="188"/>
    </row>
    <row r="908" spans="2:7" ht="14.25">
      <c r="B908" s="189"/>
      <c r="C908" s="189"/>
      <c r="D908" s="190"/>
      <c r="E908" s="191"/>
      <c r="F908" s="192"/>
      <c r="G908" s="192"/>
    </row>
    <row r="909" spans="2:7" ht="14.25">
      <c r="B909" s="193"/>
      <c r="C909" s="193"/>
      <c r="D909" s="194"/>
      <c r="E909" s="195"/>
      <c r="F909" s="196"/>
      <c r="G909" s="196"/>
    </row>
    <row r="910" spans="2:7" ht="14.25">
      <c r="B910" s="193"/>
      <c r="C910" s="193"/>
      <c r="D910" s="194"/>
      <c r="E910" s="195"/>
      <c r="F910" s="196"/>
      <c r="G910" s="196"/>
    </row>
    <row r="911" spans="2:7" ht="14.25">
      <c r="B911" s="193"/>
      <c r="C911" s="193"/>
      <c r="D911" s="194"/>
      <c r="E911" s="195"/>
      <c r="F911" s="196"/>
      <c r="G911" s="196"/>
    </row>
    <row r="912" spans="2:7" ht="14.25">
      <c r="B912" s="193"/>
      <c r="C912" s="193"/>
      <c r="D912" s="194"/>
      <c r="E912" s="195"/>
      <c r="F912" s="196"/>
      <c r="G912" s="196"/>
    </row>
    <row r="913" spans="2:7" ht="14.25">
      <c r="B913" s="193"/>
      <c r="C913" s="193"/>
      <c r="D913" s="194"/>
      <c r="E913" s="195"/>
      <c r="F913" s="196"/>
      <c r="G913" s="196"/>
    </row>
    <row r="914" spans="2:7" ht="14.25">
      <c r="B914" s="193"/>
      <c r="C914" s="193"/>
      <c r="D914" s="194"/>
      <c r="E914" s="195"/>
      <c r="F914" s="196"/>
      <c r="G914" s="196"/>
    </row>
    <row r="915" spans="2:7" ht="14.25">
      <c r="B915" s="197"/>
      <c r="C915" s="197"/>
      <c r="D915" s="197"/>
      <c r="E915" s="196"/>
      <c r="F915" s="197"/>
      <c r="G915" s="196"/>
    </row>
    <row r="916" spans="2:7" ht="14.25">
      <c r="B916" s="197"/>
      <c r="C916" s="197"/>
      <c r="D916" s="197"/>
      <c r="E916" s="198"/>
      <c r="F916" s="198"/>
      <c r="G916" s="196"/>
    </row>
    <row r="917" spans="2:7" ht="14.25">
      <c r="B917" s="189"/>
      <c r="C917" s="189"/>
      <c r="D917" s="189"/>
      <c r="E917" s="189"/>
      <c r="F917" s="189"/>
      <c r="G917" s="189"/>
    </row>
    <row r="918" spans="2:7" ht="15">
      <c r="B918" s="186"/>
      <c r="C918" s="186"/>
      <c r="D918" s="187"/>
      <c r="E918" s="188"/>
      <c r="F918" s="188"/>
      <c r="G918" s="188"/>
    </row>
    <row r="919" spans="2:7" ht="14.25">
      <c r="B919" s="189"/>
      <c r="C919" s="189"/>
      <c r="D919" s="190"/>
      <c r="E919" s="191"/>
      <c r="F919" s="192"/>
      <c r="G919" s="192"/>
    </row>
    <row r="920" spans="2:7" ht="14.25">
      <c r="B920" s="193"/>
      <c r="C920" s="193"/>
      <c r="D920" s="194"/>
      <c r="E920" s="195"/>
      <c r="F920" s="196"/>
      <c r="G920" s="196"/>
    </row>
    <row r="921" spans="2:7" ht="14.25">
      <c r="B921" s="193"/>
      <c r="C921" s="193"/>
      <c r="D921" s="194"/>
      <c r="E921" s="195"/>
      <c r="F921" s="196"/>
      <c r="G921" s="196"/>
    </row>
    <row r="922" spans="2:7" ht="14.25">
      <c r="B922" s="197"/>
      <c r="C922" s="197"/>
      <c r="D922" s="197"/>
      <c r="E922" s="196"/>
      <c r="F922" s="197"/>
      <c r="G922" s="196"/>
    </row>
    <row r="923" spans="2:7" ht="14.25">
      <c r="B923" s="197"/>
      <c r="C923" s="197"/>
      <c r="D923" s="197"/>
      <c r="E923" s="198"/>
      <c r="F923" s="198"/>
      <c r="G923" s="196"/>
    </row>
    <row r="924" spans="2:7" ht="14.25">
      <c r="B924" s="189"/>
      <c r="C924" s="189"/>
      <c r="D924" s="189"/>
      <c r="E924" s="189"/>
      <c r="F924" s="189"/>
      <c r="G924" s="189"/>
    </row>
    <row r="925" spans="2:7" ht="15">
      <c r="B925" s="186"/>
      <c r="C925" s="186"/>
      <c r="D925" s="187"/>
      <c r="E925" s="188"/>
      <c r="F925" s="188"/>
      <c r="G925" s="188"/>
    </row>
    <row r="926" spans="2:7" ht="14.25">
      <c r="B926" s="189"/>
      <c r="C926" s="189"/>
      <c r="D926" s="190"/>
      <c r="E926" s="191"/>
      <c r="F926" s="192"/>
      <c r="G926" s="192"/>
    </row>
    <row r="927" spans="2:7" ht="14.25">
      <c r="B927" s="193"/>
      <c r="C927" s="193"/>
      <c r="D927" s="194"/>
      <c r="E927" s="195"/>
      <c r="F927" s="196"/>
      <c r="G927" s="196"/>
    </row>
    <row r="928" spans="2:7" ht="14.25">
      <c r="B928" s="193"/>
      <c r="C928" s="193"/>
      <c r="D928" s="194"/>
      <c r="E928" s="195"/>
      <c r="F928" s="196"/>
      <c r="G928" s="196"/>
    </row>
    <row r="929" spans="2:7" ht="14.25">
      <c r="B929" s="197"/>
      <c r="C929" s="197"/>
      <c r="D929" s="197"/>
      <c r="E929" s="196"/>
      <c r="F929" s="197"/>
      <c r="G929" s="196"/>
    </row>
    <row r="930" spans="2:7" ht="14.25">
      <c r="B930" s="197"/>
      <c r="C930" s="197"/>
      <c r="D930" s="197"/>
      <c r="E930" s="198"/>
      <c r="F930" s="198"/>
      <c r="G930" s="196"/>
    </row>
    <row r="931" spans="2:7" ht="14.25">
      <c r="B931" s="189"/>
      <c r="C931" s="189"/>
      <c r="D931" s="189"/>
      <c r="E931" s="189"/>
      <c r="F931" s="189"/>
      <c r="G931" s="189"/>
    </row>
    <row r="932" spans="2:7" ht="15">
      <c r="B932" s="186"/>
      <c r="C932" s="186"/>
      <c r="D932" s="187"/>
      <c r="E932" s="188"/>
      <c r="F932" s="188"/>
      <c r="G932" s="188"/>
    </row>
    <row r="933" spans="2:7" ht="14.25">
      <c r="B933" s="189"/>
      <c r="C933" s="189"/>
      <c r="D933" s="190"/>
      <c r="E933" s="191"/>
      <c r="F933" s="192"/>
      <c r="G933" s="192"/>
    </row>
    <row r="934" spans="2:7" ht="14.25">
      <c r="B934" s="193"/>
      <c r="C934" s="193"/>
      <c r="D934" s="194"/>
      <c r="E934" s="195"/>
      <c r="F934" s="196"/>
      <c r="G934" s="196"/>
    </row>
    <row r="935" spans="2:7" ht="14.25">
      <c r="B935" s="193"/>
      <c r="C935" s="193"/>
      <c r="D935" s="194"/>
      <c r="E935" s="195"/>
      <c r="F935" s="196"/>
      <c r="G935" s="196"/>
    </row>
    <row r="936" spans="2:7" ht="14.25">
      <c r="B936" s="197"/>
      <c r="C936" s="197"/>
      <c r="D936" s="197"/>
      <c r="E936" s="196"/>
      <c r="F936" s="197"/>
      <c r="G936" s="196"/>
    </row>
    <row r="937" spans="2:7" ht="14.25">
      <c r="B937" s="197"/>
      <c r="C937" s="197"/>
      <c r="D937" s="197"/>
      <c r="E937" s="198"/>
      <c r="F937" s="198"/>
      <c r="G937" s="196"/>
    </row>
    <row r="938" spans="2:7" ht="14.25">
      <c r="B938" s="189"/>
      <c r="C938" s="189"/>
      <c r="D938" s="189"/>
      <c r="E938" s="189"/>
      <c r="F938" s="189"/>
      <c r="G938" s="189"/>
    </row>
    <row r="939" spans="2:7" ht="15">
      <c r="B939" s="186"/>
      <c r="C939" s="186"/>
      <c r="D939" s="187"/>
      <c r="E939" s="188"/>
      <c r="F939" s="188"/>
      <c r="G939" s="188"/>
    </row>
    <row r="940" spans="2:7" ht="14.25">
      <c r="B940" s="189"/>
      <c r="C940" s="189"/>
      <c r="D940" s="190"/>
      <c r="E940" s="191"/>
      <c r="F940" s="192"/>
      <c r="G940" s="192"/>
    </row>
    <row r="941" spans="2:7" ht="14.25">
      <c r="B941" s="193"/>
      <c r="C941" s="193"/>
      <c r="D941" s="194"/>
      <c r="E941" s="195"/>
      <c r="F941" s="196"/>
      <c r="G941" s="196"/>
    </row>
    <row r="942" spans="2:7" ht="14.25">
      <c r="B942" s="193"/>
      <c r="C942" s="193"/>
      <c r="D942" s="194"/>
      <c r="E942" s="195"/>
      <c r="F942" s="196"/>
      <c r="G942" s="196"/>
    </row>
    <row r="943" spans="2:7" ht="14.25">
      <c r="B943" s="197"/>
      <c r="C943" s="197"/>
      <c r="D943" s="197"/>
      <c r="E943" s="196"/>
      <c r="F943" s="197"/>
      <c r="G943" s="196"/>
    </row>
    <row r="944" spans="2:7" ht="14.25">
      <c r="B944" s="197"/>
      <c r="C944" s="197"/>
      <c r="D944" s="197"/>
      <c r="E944" s="198"/>
      <c r="F944" s="198"/>
      <c r="G944" s="196"/>
    </row>
    <row r="945" spans="2:7" ht="14.25">
      <c r="B945" s="189"/>
      <c r="C945" s="189"/>
      <c r="D945" s="189"/>
      <c r="E945" s="189"/>
      <c r="F945" s="189"/>
      <c r="G945" s="189"/>
    </row>
    <row r="946" spans="2:7" ht="15">
      <c r="B946" s="186"/>
      <c r="C946" s="186"/>
      <c r="D946" s="187"/>
      <c r="E946" s="188"/>
      <c r="F946" s="188"/>
      <c r="G946" s="188"/>
    </row>
    <row r="947" spans="2:7" ht="14.25">
      <c r="B947" s="189"/>
      <c r="C947" s="189"/>
      <c r="D947" s="190"/>
      <c r="E947" s="191"/>
      <c r="F947" s="192"/>
      <c r="G947" s="192"/>
    </row>
    <row r="948" spans="2:7" ht="14.25">
      <c r="B948" s="193"/>
      <c r="C948" s="193"/>
      <c r="D948" s="194"/>
      <c r="E948" s="195"/>
      <c r="F948" s="196"/>
      <c r="G948" s="196"/>
    </row>
    <row r="949" spans="2:7" ht="14.25">
      <c r="B949" s="197"/>
      <c r="C949" s="197"/>
      <c r="D949" s="197"/>
      <c r="E949" s="196"/>
      <c r="F949" s="197"/>
      <c r="G949" s="196"/>
    </row>
    <row r="950" spans="2:7" ht="14.25">
      <c r="B950" s="197"/>
      <c r="C950" s="197"/>
      <c r="D950" s="197"/>
      <c r="E950" s="198"/>
      <c r="F950" s="198"/>
      <c r="G950" s="196"/>
    </row>
    <row r="951" spans="2:7" ht="14.25">
      <c r="B951" s="189"/>
      <c r="C951" s="189"/>
      <c r="D951" s="189"/>
      <c r="E951" s="189"/>
      <c r="F951" s="189"/>
      <c r="G951" s="189"/>
    </row>
    <row r="952" spans="2:7" ht="15">
      <c r="B952" s="186"/>
      <c r="C952" s="186"/>
      <c r="D952" s="187"/>
      <c r="E952" s="188"/>
      <c r="F952" s="188"/>
      <c r="G952" s="188"/>
    </row>
    <row r="953" spans="2:7" ht="14.25">
      <c r="B953" s="189"/>
      <c r="C953" s="189"/>
      <c r="D953" s="190"/>
      <c r="E953" s="191"/>
      <c r="F953" s="192"/>
      <c r="G953" s="192"/>
    </row>
    <row r="954" spans="2:7" ht="14.25">
      <c r="B954" s="193"/>
      <c r="C954" s="193"/>
      <c r="D954" s="194"/>
      <c r="E954" s="195"/>
      <c r="F954" s="196"/>
      <c r="G954" s="196"/>
    </row>
    <row r="955" spans="2:7" ht="14.25">
      <c r="B955" s="193"/>
      <c r="C955" s="193"/>
      <c r="D955" s="194"/>
      <c r="E955" s="195"/>
      <c r="F955" s="196"/>
      <c r="G955" s="196"/>
    </row>
    <row r="956" spans="2:7" ht="14.25">
      <c r="B956" s="193"/>
      <c r="C956" s="193"/>
      <c r="D956" s="194"/>
      <c r="E956" s="195"/>
      <c r="F956" s="196"/>
      <c r="G956" s="196"/>
    </row>
    <row r="957" spans="2:7" ht="14.25">
      <c r="B957" s="193"/>
      <c r="C957" s="193"/>
      <c r="D957" s="194"/>
      <c r="E957" s="195"/>
      <c r="F957" s="196"/>
      <c r="G957" s="196"/>
    </row>
    <row r="958" spans="2:7" ht="14.25">
      <c r="B958" s="197"/>
      <c r="C958" s="197"/>
      <c r="D958" s="197"/>
      <c r="E958" s="196"/>
      <c r="F958" s="197"/>
      <c r="G958" s="196"/>
    </row>
    <row r="959" spans="2:7" ht="14.25">
      <c r="B959" s="197"/>
      <c r="C959" s="197"/>
      <c r="D959" s="197"/>
      <c r="E959" s="198"/>
      <c r="F959" s="198"/>
      <c r="G959" s="196"/>
    </row>
    <row r="960" spans="2:7" ht="14.25">
      <c r="B960" s="189"/>
      <c r="C960" s="189"/>
      <c r="D960" s="189"/>
      <c r="E960" s="189"/>
      <c r="F960" s="189"/>
      <c r="G960" s="189"/>
    </row>
    <row r="961" spans="2:7" ht="15">
      <c r="B961" s="186"/>
      <c r="C961" s="186"/>
      <c r="D961" s="187"/>
      <c r="E961" s="188"/>
      <c r="F961" s="188"/>
      <c r="G961" s="188"/>
    </row>
    <row r="962" spans="2:7" ht="14.25">
      <c r="B962" s="189"/>
      <c r="C962" s="189"/>
      <c r="D962" s="190"/>
      <c r="E962" s="191"/>
      <c r="F962" s="192"/>
      <c r="G962" s="192"/>
    </row>
    <row r="963" spans="2:7" ht="14.25">
      <c r="B963" s="193"/>
      <c r="C963" s="193"/>
      <c r="D963" s="194"/>
      <c r="E963" s="195"/>
      <c r="F963" s="196"/>
      <c r="G963" s="196"/>
    </row>
    <row r="964" spans="2:7" ht="14.25">
      <c r="B964" s="193"/>
      <c r="C964" s="193"/>
      <c r="D964" s="194"/>
      <c r="E964" s="195"/>
      <c r="F964" s="196"/>
      <c r="G964" s="196"/>
    </row>
    <row r="965" spans="2:7" ht="14.25">
      <c r="B965" s="193"/>
      <c r="C965" s="193"/>
      <c r="D965" s="194"/>
      <c r="E965" s="195"/>
      <c r="F965" s="196"/>
      <c r="G965" s="196"/>
    </row>
    <row r="966" spans="2:7" ht="14.25">
      <c r="B966" s="193"/>
      <c r="C966" s="193"/>
      <c r="D966" s="194"/>
      <c r="E966" s="195"/>
      <c r="F966" s="196"/>
      <c r="G966" s="196"/>
    </row>
    <row r="967" spans="2:7" ht="14.25">
      <c r="B967" s="193"/>
      <c r="C967" s="193"/>
      <c r="D967" s="194"/>
      <c r="E967" s="195"/>
      <c r="F967" s="196"/>
      <c r="G967" s="196"/>
    </row>
    <row r="968" spans="2:7" ht="14.25">
      <c r="B968" s="193"/>
      <c r="C968" s="193"/>
      <c r="D968" s="194"/>
      <c r="E968" s="195"/>
      <c r="F968" s="196"/>
      <c r="G968" s="196"/>
    </row>
    <row r="969" spans="2:7" ht="14.25">
      <c r="B969" s="197"/>
      <c r="C969" s="197"/>
      <c r="D969" s="197"/>
      <c r="E969" s="196"/>
      <c r="F969" s="197"/>
      <c r="G969" s="196"/>
    </row>
    <row r="970" spans="2:7" ht="14.25">
      <c r="B970" s="197"/>
      <c r="C970" s="197"/>
      <c r="D970" s="197"/>
      <c r="E970" s="198"/>
      <c r="F970" s="198"/>
      <c r="G970" s="196"/>
    </row>
    <row r="971" spans="2:7" ht="14.25">
      <c r="B971" s="189"/>
      <c r="C971" s="189"/>
      <c r="D971" s="189"/>
      <c r="E971" s="189"/>
      <c r="F971" s="189"/>
      <c r="G971" s="189"/>
    </row>
    <row r="972" spans="2:7" ht="15">
      <c r="B972" s="186"/>
      <c r="C972" s="186"/>
      <c r="D972" s="187"/>
      <c r="E972" s="188"/>
      <c r="F972" s="188"/>
      <c r="G972" s="188"/>
    </row>
    <row r="973" spans="2:7" ht="14.25">
      <c r="B973" s="189"/>
      <c r="C973" s="189"/>
      <c r="D973" s="190"/>
      <c r="E973" s="191"/>
      <c r="F973" s="192"/>
      <c r="G973" s="192"/>
    </row>
    <row r="974" spans="2:7" ht="14.25">
      <c r="B974" s="193"/>
      <c r="C974" s="193"/>
      <c r="D974" s="194"/>
      <c r="E974" s="195"/>
      <c r="F974" s="196"/>
      <c r="G974" s="196"/>
    </row>
    <row r="975" spans="2:7" ht="14.25">
      <c r="B975" s="193"/>
      <c r="C975" s="193"/>
      <c r="D975" s="194"/>
      <c r="E975" s="195"/>
      <c r="F975" s="196"/>
      <c r="G975" s="196"/>
    </row>
    <row r="976" spans="2:7" ht="14.25">
      <c r="B976" s="197"/>
      <c r="C976" s="197"/>
      <c r="D976" s="197"/>
      <c r="E976" s="196"/>
      <c r="F976" s="197"/>
      <c r="G976" s="196"/>
    </row>
    <row r="977" spans="2:7" ht="14.25">
      <c r="B977" s="197"/>
      <c r="C977" s="197"/>
      <c r="D977" s="197"/>
      <c r="E977" s="198"/>
      <c r="F977" s="198"/>
      <c r="G977" s="196"/>
    </row>
    <row r="978" spans="2:7" ht="14.25">
      <c r="B978" s="189"/>
      <c r="C978" s="189"/>
      <c r="D978" s="189"/>
      <c r="E978" s="189"/>
      <c r="F978" s="189"/>
      <c r="G978" s="189"/>
    </row>
    <row r="979" spans="2:7" ht="15">
      <c r="B979" s="186"/>
      <c r="C979" s="186"/>
      <c r="D979" s="187"/>
      <c r="E979" s="188"/>
      <c r="F979" s="188"/>
      <c r="G979" s="188"/>
    </row>
    <row r="980" spans="2:7" ht="14.25">
      <c r="B980" s="189"/>
      <c r="C980" s="189"/>
      <c r="D980" s="190"/>
      <c r="E980" s="191"/>
      <c r="F980" s="192"/>
      <c r="G980" s="192"/>
    </row>
    <row r="981" spans="2:7" ht="14.25">
      <c r="B981" s="193"/>
      <c r="C981" s="193"/>
      <c r="D981" s="194"/>
      <c r="E981" s="195"/>
      <c r="F981" s="196"/>
      <c r="G981" s="196"/>
    </row>
    <row r="982" spans="2:7" ht="14.25">
      <c r="B982" s="193"/>
      <c r="C982" s="193"/>
      <c r="D982" s="194"/>
      <c r="E982" s="195"/>
      <c r="F982" s="196"/>
      <c r="G982" s="196"/>
    </row>
    <row r="983" spans="2:7" ht="14.25">
      <c r="B983" s="197"/>
      <c r="C983" s="197"/>
      <c r="D983" s="197"/>
      <c r="E983" s="196"/>
      <c r="F983" s="197"/>
      <c r="G983" s="196"/>
    </row>
    <row r="984" spans="2:7" ht="14.25">
      <c r="B984" s="197"/>
      <c r="C984" s="197"/>
      <c r="D984" s="197"/>
      <c r="E984" s="198"/>
      <c r="F984" s="198"/>
      <c r="G984" s="196"/>
    </row>
    <row r="985" spans="2:7" ht="14.25">
      <c r="B985" s="189"/>
      <c r="C985" s="189"/>
      <c r="D985" s="189"/>
      <c r="E985" s="189"/>
      <c r="F985" s="189"/>
      <c r="G985" s="189"/>
    </row>
    <row r="986" spans="2:7" ht="15">
      <c r="B986" s="186"/>
      <c r="C986" s="186"/>
      <c r="D986" s="187"/>
      <c r="E986" s="188"/>
      <c r="F986" s="188"/>
      <c r="G986" s="188"/>
    </row>
    <row r="987" spans="2:7" ht="14.25">
      <c r="B987" s="189"/>
      <c r="C987" s="189"/>
      <c r="D987" s="190"/>
      <c r="E987" s="191"/>
      <c r="F987" s="192"/>
      <c r="G987" s="192"/>
    </row>
    <row r="988" spans="2:7" ht="14.25">
      <c r="B988" s="193"/>
      <c r="C988" s="193"/>
      <c r="D988" s="194"/>
      <c r="E988" s="195"/>
      <c r="F988" s="196"/>
      <c r="G988" s="196"/>
    </row>
    <row r="989" spans="2:7" ht="14.25">
      <c r="B989" s="193"/>
      <c r="C989" s="193"/>
      <c r="D989" s="194"/>
      <c r="E989" s="195"/>
      <c r="F989" s="196"/>
      <c r="G989" s="196"/>
    </row>
    <row r="990" spans="2:7" ht="14.25">
      <c r="B990" s="197"/>
      <c r="C990" s="197"/>
      <c r="D990" s="197"/>
      <c r="E990" s="196"/>
      <c r="F990" s="197"/>
      <c r="G990" s="196"/>
    </row>
    <row r="991" spans="2:7" ht="14.25">
      <c r="B991" s="197"/>
      <c r="C991" s="197"/>
      <c r="D991" s="197"/>
      <c r="E991" s="198"/>
      <c r="F991" s="198"/>
      <c r="G991" s="196"/>
    </row>
    <row r="992" spans="2:7" ht="14.25">
      <c r="B992" s="189"/>
      <c r="C992" s="189"/>
      <c r="D992" s="189"/>
      <c r="E992" s="189"/>
      <c r="F992" s="189"/>
      <c r="G992" s="189"/>
    </row>
    <row r="993" spans="2:7" ht="15">
      <c r="B993" s="186"/>
      <c r="C993" s="186"/>
      <c r="D993" s="187"/>
      <c r="E993" s="188"/>
      <c r="F993" s="188"/>
      <c r="G993" s="188"/>
    </row>
    <row r="994" spans="2:7" ht="14.25">
      <c r="B994" s="189"/>
      <c r="C994" s="189"/>
      <c r="D994" s="190"/>
      <c r="E994" s="191"/>
      <c r="F994" s="192"/>
      <c r="G994" s="192"/>
    </row>
    <row r="995" spans="2:7" ht="14.25">
      <c r="B995" s="193"/>
      <c r="C995" s="193"/>
      <c r="D995" s="194"/>
      <c r="E995" s="195"/>
      <c r="F995" s="196"/>
      <c r="G995" s="196"/>
    </row>
    <row r="996" spans="2:7" ht="14.25">
      <c r="B996" s="193"/>
      <c r="C996" s="193"/>
      <c r="D996" s="194"/>
      <c r="E996" s="195"/>
      <c r="F996" s="196"/>
      <c r="G996" s="196"/>
    </row>
    <row r="997" spans="2:7" ht="14.25">
      <c r="B997" s="197"/>
      <c r="C997" s="197"/>
      <c r="D997" s="197"/>
      <c r="E997" s="196"/>
      <c r="F997" s="197"/>
      <c r="G997" s="196"/>
    </row>
    <row r="998" spans="2:7" ht="14.25">
      <c r="B998" s="197"/>
      <c r="C998" s="197"/>
      <c r="D998" s="197"/>
      <c r="E998" s="198"/>
      <c r="F998" s="198"/>
      <c r="G998" s="196"/>
    </row>
    <row r="999" spans="2:7" ht="14.25">
      <c r="B999" s="189"/>
      <c r="C999" s="189"/>
      <c r="D999" s="189"/>
      <c r="E999" s="189"/>
      <c r="F999" s="189"/>
      <c r="G999" s="189"/>
    </row>
    <row r="1000" spans="2:7" ht="15">
      <c r="B1000" s="186"/>
      <c r="C1000" s="186"/>
      <c r="D1000" s="187"/>
      <c r="E1000" s="188"/>
      <c r="F1000" s="188"/>
      <c r="G1000" s="188"/>
    </row>
    <row r="1001" spans="2:7" ht="14.25">
      <c r="B1001" s="189"/>
      <c r="C1001" s="189"/>
      <c r="D1001" s="190"/>
      <c r="E1001" s="191"/>
      <c r="F1001" s="192"/>
      <c r="G1001" s="192"/>
    </row>
    <row r="1002" spans="2:7" ht="14.25">
      <c r="B1002" s="193"/>
      <c r="C1002" s="193"/>
      <c r="D1002" s="194"/>
      <c r="E1002" s="195"/>
      <c r="F1002" s="196"/>
      <c r="G1002" s="196"/>
    </row>
    <row r="1003" spans="2:7" ht="14.25">
      <c r="B1003" s="197"/>
      <c r="C1003" s="197"/>
      <c r="D1003" s="197"/>
      <c r="E1003" s="196"/>
      <c r="F1003" s="197"/>
      <c r="G1003" s="196"/>
    </row>
    <row r="1004" spans="2:7" ht="14.25">
      <c r="B1004" s="197"/>
      <c r="C1004" s="197"/>
      <c r="D1004" s="197"/>
      <c r="E1004" s="198"/>
      <c r="F1004" s="198"/>
      <c r="G1004" s="196"/>
    </row>
    <row r="1005" spans="2:7" ht="14.25">
      <c r="B1005" s="189"/>
      <c r="C1005" s="189"/>
      <c r="D1005" s="189"/>
      <c r="E1005" s="189"/>
      <c r="F1005" s="189"/>
      <c r="G1005" s="189"/>
    </row>
    <row r="1006" spans="2:7" ht="15">
      <c r="B1006" s="186"/>
      <c r="C1006" s="186"/>
      <c r="D1006" s="187"/>
      <c r="E1006" s="188"/>
      <c r="F1006" s="188"/>
      <c r="G1006" s="188"/>
    </row>
    <row r="1007" spans="2:7" ht="14.25">
      <c r="B1007" s="189"/>
      <c r="C1007" s="189"/>
      <c r="D1007" s="190"/>
      <c r="E1007" s="191"/>
      <c r="F1007" s="192"/>
      <c r="G1007" s="192"/>
    </row>
    <row r="1008" spans="2:7" ht="14.25">
      <c r="B1008" s="193"/>
      <c r="C1008" s="193"/>
      <c r="D1008" s="194"/>
      <c r="E1008" s="195"/>
      <c r="F1008" s="196"/>
      <c r="G1008" s="196"/>
    </row>
    <row r="1009" spans="2:7" ht="14.25">
      <c r="B1009" s="193"/>
      <c r="C1009" s="193"/>
      <c r="D1009" s="194"/>
      <c r="E1009" s="195"/>
      <c r="F1009" s="196"/>
      <c r="G1009" s="196"/>
    </row>
    <row r="1010" spans="2:7" ht="14.25">
      <c r="B1010" s="193"/>
      <c r="C1010" s="193"/>
      <c r="D1010" s="194"/>
      <c r="E1010" s="195"/>
      <c r="F1010" s="196"/>
      <c r="G1010" s="196"/>
    </row>
    <row r="1011" spans="2:7" ht="14.25">
      <c r="B1011" s="193"/>
      <c r="C1011" s="193"/>
      <c r="D1011" s="194"/>
      <c r="E1011" s="195"/>
      <c r="F1011" s="196"/>
      <c r="G1011" s="196"/>
    </row>
    <row r="1012" spans="2:7" ht="14.25">
      <c r="B1012" s="193"/>
      <c r="C1012" s="193"/>
      <c r="D1012" s="194"/>
      <c r="E1012" s="195"/>
      <c r="F1012" s="196"/>
      <c r="G1012" s="196"/>
    </row>
    <row r="1013" spans="2:7" ht="14.25">
      <c r="B1013" s="193"/>
      <c r="C1013" s="193"/>
      <c r="D1013" s="194"/>
      <c r="E1013" s="195"/>
      <c r="F1013" s="196"/>
      <c r="G1013" s="196"/>
    </row>
    <row r="1014" spans="2:7" ht="14.25">
      <c r="B1014" s="193"/>
      <c r="C1014" s="193"/>
      <c r="D1014" s="194"/>
      <c r="E1014" s="195"/>
      <c r="F1014" s="196"/>
      <c r="G1014" s="196"/>
    </row>
    <row r="1015" spans="2:7" ht="14.25">
      <c r="B1015" s="193"/>
      <c r="C1015" s="193"/>
      <c r="D1015" s="194"/>
      <c r="E1015" s="195"/>
      <c r="F1015" s="196"/>
      <c r="G1015" s="196"/>
    </row>
    <row r="1016" spans="2:7" ht="14.25">
      <c r="B1016" s="197"/>
      <c r="C1016" s="197"/>
      <c r="D1016" s="197"/>
      <c r="E1016" s="196"/>
      <c r="F1016" s="197"/>
      <c r="G1016" s="196"/>
    </row>
    <row r="1017" spans="2:7" ht="14.25">
      <c r="B1017" s="197"/>
      <c r="C1017" s="197"/>
      <c r="D1017" s="197"/>
      <c r="E1017" s="198"/>
      <c r="F1017" s="198"/>
      <c r="G1017" s="196"/>
    </row>
    <row r="1018" spans="2:7" ht="14.25">
      <c r="B1018" s="189"/>
      <c r="C1018" s="189"/>
      <c r="D1018" s="189"/>
      <c r="E1018" s="189"/>
      <c r="F1018" s="189"/>
      <c r="G1018" s="189"/>
    </row>
    <row r="1019" spans="2:7" ht="15">
      <c r="B1019" s="186"/>
      <c r="C1019" s="186"/>
      <c r="D1019" s="187"/>
      <c r="E1019" s="188"/>
      <c r="F1019" s="188"/>
      <c r="G1019" s="188"/>
    </row>
    <row r="1020" spans="2:7" ht="14.25">
      <c r="B1020" s="189"/>
      <c r="C1020" s="189"/>
      <c r="D1020" s="190"/>
      <c r="E1020" s="191"/>
      <c r="F1020" s="192"/>
      <c r="G1020" s="192"/>
    </row>
    <row r="1021" spans="2:7" ht="14.25">
      <c r="B1021" s="193"/>
      <c r="C1021" s="193"/>
      <c r="D1021" s="194"/>
      <c r="E1021" s="195"/>
      <c r="F1021" s="196"/>
      <c r="G1021" s="196"/>
    </row>
    <row r="1022" spans="2:7" ht="14.25">
      <c r="B1022" s="193"/>
      <c r="C1022" s="193"/>
      <c r="D1022" s="194"/>
      <c r="E1022" s="195"/>
      <c r="F1022" s="196"/>
      <c r="G1022" s="196"/>
    </row>
    <row r="1023" spans="2:7" ht="14.25">
      <c r="B1023" s="193"/>
      <c r="C1023" s="193"/>
      <c r="D1023" s="194"/>
      <c r="E1023" s="195"/>
      <c r="F1023" s="196"/>
      <c r="G1023" s="196"/>
    </row>
    <row r="1024" spans="2:7" ht="14.25">
      <c r="B1024" s="193"/>
      <c r="C1024" s="193"/>
      <c r="D1024" s="194"/>
      <c r="E1024" s="195"/>
      <c r="F1024" s="196"/>
      <c r="G1024" s="196"/>
    </row>
    <row r="1025" spans="2:7" ht="14.25">
      <c r="B1025" s="193"/>
      <c r="C1025" s="193"/>
      <c r="D1025" s="194"/>
      <c r="E1025" s="195"/>
      <c r="F1025" s="196"/>
      <c r="G1025" s="196"/>
    </row>
    <row r="1026" spans="2:7" ht="14.25">
      <c r="B1026" s="193"/>
      <c r="C1026" s="193"/>
      <c r="D1026" s="194"/>
      <c r="E1026" s="195"/>
      <c r="F1026" s="196"/>
      <c r="G1026" s="196"/>
    </row>
    <row r="1027" spans="2:7" ht="14.25">
      <c r="B1027" s="193"/>
      <c r="C1027" s="193"/>
      <c r="D1027" s="194"/>
      <c r="E1027" s="195"/>
      <c r="F1027" s="196"/>
      <c r="G1027" s="196"/>
    </row>
    <row r="1028" spans="2:7" ht="14.25">
      <c r="B1028" s="193"/>
      <c r="C1028" s="193"/>
      <c r="D1028" s="194"/>
      <c r="E1028" s="195"/>
      <c r="F1028" s="196"/>
      <c r="G1028" s="196"/>
    </row>
    <row r="1029" spans="2:7" ht="14.25">
      <c r="B1029" s="197"/>
      <c r="C1029" s="197"/>
      <c r="D1029" s="197"/>
      <c r="E1029" s="196"/>
      <c r="F1029" s="197"/>
      <c r="G1029" s="196"/>
    </row>
    <row r="1030" spans="2:7" ht="14.25">
      <c r="B1030" s="197"/>
      <c r="C1030" s="197"/>
      <c r="D1030" s="197"/>
      <c r="E1030" s="198"/>
      <c r="F1030" s="198"/>
      <c r="G1030" s="196"/>
    </row>
    <row r="1031" spans="2:7" ht="14.25">
      <c r="B1031" s="189"/>
      <c r="C1031" s="189"/>
      <c r="D1031" s="189"/>
      <c r="E1031" s="189"/>
      <c r="F1031" s="189"/>
      <c r="G1031" s="189"/>
    </row>
    <row r="1032" spans="2:7" ht="15">
      <c r="B1032" s="186"/>
      <c r="C1032" s="186"/>
      <c r="D1032" s="187"/>
      <c r="E1032" s="188"/>
      <c r="F1032" s="188"/>
      <c r="G1032" s="188"/>
    </row>
    <row r="1033" spans="2:7" ht="14.25">
      <c r="B1033" s="189"/>
      <c r="C1033" s="189"/>
      <c r="D1033" s="190"/>
      <c r="E1033" s="191"/>
      <c r="F1033" s="192"/>
      <c r="G1033" s="192"/>
    </row>
    <row r="1034" spans="2:7" ht="14.25">
      <c r="B1034" s="193"/>
      <c r="C1034" s="193"/>
      <c r="D1034" s="194"/>
      <c r="E1034" s="195"/>
      <c r="F1034" s="196"/>
      <c r="G1034" s="196"/>
    </row>
    <row r="1035" spans="2:7" ht="14.25">
      <c r="B1035" s="193"/>
      <c r="C1035" s="193"/>
      <c r="D1035" s="194"/>
      <c r="E1035" s="195"/>
      <c r="F1035" s="196"/>
      <c r="G1035" s="196"/>
    </row>
    <row r="1036" spans="2:7" ht="14.25">
      <c r="B1036" s="193"/>
      <c r="C1036" s="193"/>
      <c r="D1036" s="194"/>
      <c r="E1036" s="195"/>
      <c r="F1036" s="196"/>
      <c r="G1036" s="196"/>
    </row>
    <row r="1037" spans="2:7" ht="14.25">
      <c r="B1037" s="197"/>
      <c r="C1037" s="197"/>
      <c r="D1037" s="197"/>
      <c r="E1037" s="196"/>
      <c r="F1037" s="197"/>
      <c r="G1037" s="196"/>
    </row>
    <row r="1038" spans="2:7" ht="14.25">
      <c r="B1038" s="197"/>
      <c r="C1038" s="197"/>
      <c r="D1038" s="197"/>
      <c r="E1038" s="198"/>
      <c r="F1038" s="198"/>
      <c r="G1038" s="196"/>
    </row>
    <row r="1039" spans="2:7" ht="14.25">
      <c r="B1039" s="189"/>
      <c r="C1039" s="189"/>
      <c r="D1039" s="189"/>
      <c r="E1039" s="189"/>
      <c r="F1039" s="189"/>
      <c r="G1039" s="189"/>
    </row>
    <row r="1040" spans="2:7" ht="15">
      <c r="B1040" s="186"/>
      <c r="C1040" s="186"/>
      <c r="D1040" s="187"/>
      <c r="E1040" s="188"/>
      <c r="F1040" s="188"/>
      <c r="G1040" s="188"/>
    </row>
    <row r="1041" spans="2:7" ht="14.25">
      <c r="B1041" s="189"/>
      <c r="C1041" s="189"/>
      <c r="D1041" s="190"/>
      <c r="E1041" s="191"/>
      <c r="F1041" s="192"/>
      <c r="G1041" s="192"/>
    </row>
    <row r="1042" spans="2:7" ht="14.25">
      <c r="B1042" s="193"/>
      <c r="C1042" s="193"/>
      <c r="D1042" s="194"/>
      <c r="E1042" s="195"/>
      <c r="F1042" s="196"/>
      <c r="G1042" s="196"/>
    </row>
    <row r="1043" spans="2:7" ht="14.25">
      <c r="B1043" s="193"/>
      <c r="C1043" s="193"/>
      <c r="D1043" s="194"/>
      <c r="E1043" s="195"/>
      <c r="F1043" s="196"/>
      <c r="G1043" s="196"/>
    </row>
    <row r="1044" spans="2:7" ht="14.25">
      <c r="B1044" s="193"/>
      <c r="C1044" s="193"/>
      <c r="D1044" s="194"/>
      <c r="E1044" s="195"/>
      <c r="F1044" s="196"/>
      <c r="G1044" s="196"/>
    </row>
    <row r="1045" spans="2:7" ht="14.25">
      <c r="B1045" s="197"/>
      <c r="C1045" s="197"/>
      <c r="D1045" s="197"/>
      <c r="E1045" s="196"/>
      <c r="F1045" s="197"/>
      <c r="G1045" s="196"/>
    </row>
    <row r="1046" spans="2:7" ht="14.25">
      <c r="B1046" s="197"/>
      <c r="C1046" s="197"/>
      <c r="D1046" s="197"/>
      <c r="E1046" s="198"/>
      <c r="F1046" s="198"/>
      <c r="G1046" s="196"/>
    </row>
    <row r="1047" spans="2:7" ht="14.25">
      <c r="B1047" s="189"/>
      <c r="C1047" s="189"/>
      <c r="D1047" s="189"/>
      <c r="E1047" s="189"/>
      <c r="F1047" s="189"/>
      <c r="G1047" s="189"/>
    </row>
    <row r="1048" spans="2:7" ht="15">
      <c r="B1048" s="186"/>
      <c r="C1048" s="186"/>
      <c r="D1048" s="187"/>
      <c r="E1048" s="188"/>
      <c r="F1048" s="188"/>
      <c r="G1048" s="188"/>
    </row>
    <row r="1049" spans="2:7" ht="14.25">
      <c r="B1049" s="189"/>
      <c r="C1049" s="189"/>
      <c r="D1049" s="190"/>
      <c r="E1049" s="191"/>
      <c r="F1049" s="192"/>
      <c r="G1049" s="192"/>
    </row>
    <row r="1050" spans="2:7" ht="14.25">
      <c r="B1050" s="193"/>
      <c r="C1050" s="193"/>
      <c r="D1050" s="194"/>
      <c r="E1050" s="195"/>
      <c r="F1050" s="196"/>
      <c r="G1050" s="196"/>
    </row>
    <row r="1051" spans="2:7" ht="14.25">
      <c r="B1051" s="193"/>
      <c r="C1051" s="193"/>
      <c r="D1051" s="194"/>
      <c r="E1051" s="195"/>
      <c r="F1051" s="196"/>
      <c r="G1051" s="196"/>
    </row>
    <row r="1052" spans="2:7" ht="14.25">
      <c r="B1052" s="193"/>
      <c r="C1052" s="193"/>
      <c r="D1052" s="194"/>
      <c r="E1052" s="195"/>
      <c r="F1052" s="196"/>
      <c r="G1052" s="196"/>
    </row>
    <row r="1053" spans="2:7" ht="14.25">
      <c r="B1053" s="197"/>
      <c r="C1053" s="197"/>
      <c r="D1053" s="197"/>
      <c r="E1053" s="196"/>
      <c r="F1053" s="197"/>
      <c r="G1053" s="196"/>
    </row>
    <row r="1054" spans="2:7" ht="14.25">
      <c r="B1054" s="197"/>
      <c r="C1054" s="197"/>
      <c r="D1054" s="197"/>
      <c r="E1054" s="198"/>
      <c r="F1054" s="198"/>
      <c r="G1054" s="196"/>
    </row>
    <row r="1055" spans="2:7" ht="14.25">
      <c r="B1055" s="189"/>
      <c r="C1055" s="189"/>
      <c r="D1055" s="189"/>
      <c r="E1055" s="189"/>
      <c r="F1055" s="189"/>
      <c r="G1055" s="189"/>
    </row>
    <row r="1056" spans="2:7" ht="15">
      <c r="B1056" s="186"/>
      <c r="C1056" s="186"/>
      <c r="D1056" s="187"/>
      <c r="E1056" s="188"/>
      <c r="F1056" s="188"/>
      <c r="G1056" s="188"/>
    </row>
    <row r="1057" spans="2:7" ht="14.25">
      <c r="B1057" s="189"/>
      <c r="C1057" s="189"/>
      <c r="D1057" s="190"/>
      <c r="E1057" s="191"/>
      <c r="F1057" s="192"/>
      <c r="G1057" s="192"/>
    </row>
    <row r="1058" spans="2:7" ht="14.25">
      <c r="B1058" s="193"/>
      <c r="C1058" s="193"/>
      <c r="D1058" s="194"/>
      <c r="E1058" s="195"/>
      <c r="F1058" s="196"/>
      <c r="G1058" s="196"/>
    </row>
    <row r="1059" spans="2:7" ht="14.25">
      <c r="B1059" s="193"/>
      <c r="C1059" s="193"/>
      <c r="D1059" s="194"/>
      <c r="E1059" s="195"/>
      <c r="F1059" s="196"/>
      <c r="G1059" s="196"/>
    </row>
    <row r="1060" spans="2:7" ht="14.25">
      <c r="B1060" s="193"/>
      <c r="C1060" s="193"/>
      <c r="D1060" s="194"/>
      <c r="E1060" s="195"/>
      <c r="F1060" s="196"/>
      <c r="G1060" s="196"/>
    </row>
    <row r="1061" spans="2:7" ht="14.25">
      <c r="B1061" s="197"/>
      <c r="C1061" s="197"/>
      <c r="D1061" s="197"/>
      <c r="E1061" s="196"/>
      <c r="F1061" s="197"/>
      <c r="G1061" s="196"/>
    </row>
    <row r="1062" spans="2:7" ht="14.25">
      <c r="B1062" s="197"/>
      <c r="C1062" s="197"/>
      <c r="D1062" s="197"/>
      <c r="E1062" s="198"/>
      <c r="F1062" s="198"/>
      <c r="G1062" s="196"/>
    </row>
    <row r="1063" spans="2:7" ht="14.25">
      <c r="B1063" s="189"/>
      <c r="C1063" s="189"/>
      <c r="D1063" s="189"/>
      <c r="E1063" s="189"/>
      <c r="F1063" s="189"/>
      <c r="G1063" s="189"/>
    </row>
    <row r="1064" spans="2:7" ht="15">
      <c r="B1064" s="186"/>
      <c r="C1064" s="186"/>
      <c r="D1064" s="187"/>
      <c r="E1064" s="188"/>
      <c r="F1064" s="188"/>
      <c r="G1064" s="188"/>
    </row>
    <row r="1065" spans="2:7" ht="14.25">
      <c r="B1065" s="189"/>
      <c r="C1065" s="189"/>
      <c r="D1065" s="190"/>
      <c r="E1065" s="191"/>
      <c r="F1065" s="192"/>
      <c r="G1065" s="192"/>
    </row>
    <row r="1066" spans="2:7" ht="14.25">
      <c r="B1066" s="193"/>
      <c r="C1066" s="193"/>
      <c r="D1066" s="194"/>
      <c r="E1066" s="195"/>
      <c r="F1066" s="196"/>
      <c r="G1066" s="196"/>
    </row>
    <row r="1067" spans="2:7" ht="14.25">
      <c r="B1067" s="193"/>
      <c r="C1067" s="193"/>
      <c r="D1067" s="194"/>
      <c r="E1067" s="195"/>
      <c r="F1067" s="196"/>
      <c r="G1067" s="196"/>
    </row>
    <row r="1068" spans="2:7" ht="14.25">
      <c r="B1068" s="193"/>
      <c r="C1068" s="193"/>
      <c r="D1068" s="194"/>
      <c r="E1068" s="195"/>
      <c r="F1068" s="196"/>
      <c r="G1068" s="196"/>
    </row>
    <row r="1069" spans="2:7" ht="14.25">
      <c r="B1069" s="197"/>
      <c r="C1069" s="197"/>
      <c r="D1069" s="197"/>
      <c r="E1069" s="196"/>
      <c r="F1069" s="197"/>
      <c r="G1069" s="196"/>
    </row>
    <row r="1070" spans="2:7" ht="14.25">
      <c r="B1070" s="197"/>
      <c r="C1070" s="197"/>
      <c r="D1070" s="197"/>
      <c r="E1070" s="198"/>
      <c r="F1070" s="198"/>
      <c r="G1070" s="196"/>
    </row>
    <row r="1071" spans="2:7" ht="14.25">
      <c r="B1071" s="189"/>
      <c r="C1071" s="189"/>
      <c r="D1071" s="189"/>
      <c r="E1071" s="189"/>
      <c r="F1071" s="189"/>
      <c r="G1071" s="189"/>
    </row>
    <row r="1072" spans="2:7" ht="15">
      <c r="B1072" s="186"/>
      <c r="C1072" s="186"/>
      <c r="D1072" s="187"/>
      <c r="E1072" s="188"/>
      <c r="F1072" s="188"/>
      <c r="G1072" s="188"/>
    </row>
    <row r="1073" spans="2:7" ht="14.25">
      <c r="B1073" s="189"/>
      <c r="C1073" s="189"/>
      <c r="D1073" s="190"/>
      <c r="E1073" s="191"/>
      <c r="F1073" s="192"/>
      <c r="G1073" s="192"/>
    </row>
    <row r="1074" spans="2:7" ht="14.25">
      <c r="B1074" s="193"/>
      <c r="C1074" s="193"/>
      <c r="D1074" s="194"/>
      <c r="E1074" s="195"/>
      <c r="F1074" s="196"/>
      <c r="G1074" s="196"/>
    </row>
    <row r="1075" spans="2:7" ht="14.25">
      <c r="B1075" s="193"/>
      <c r="C1075" s="193"/>
      <c r="D1075" s="194"/>
      <c r="E1075" s="195"/>
      <c r="F1075" s="196"/>
      <c r="G1075" s="196"/>
    </row>
    <row r="1076" spans="2:7" ht="14.25">
      <c r="B1076" s="193"/>
      <c r="C1076" s="193"/>
      <c r="D1076" s="194"/>
      <c r="E1076" s="195"/>
      <c r="F1076" s="196"/>
      <c r="G1076" s="196"/>
    </row>
    <row r="1077" spans="2:7" ht="14.25">
      <c r="B1077" s="197"/>
      <c r="C1077" s="197"/>
      <c r="D1077" s="197"/>
      <c r="E1077" s="196"/>
      <c r="F1077" s="197"/>
      <c r="G1077" s="196"/>
    </row>
    <row r="1078" spans="2:7" ht="14.25">
      <c r="B1078" s="197"/>
      <c r="C1078" s="197"/>
      <c r="D1078" s="197"/>
      <c r="E1078" s="198"/>
      <c r="F1078" s="198"/>
      <c r="G1078" s="196"/>
    </row>
    <row r="1079" spans="2:7" ht="14.25">
      <c r="B1079" s="189"/>
      <c r="C1079" s="189"/>
      <c r="D1079" s="189"/>
      <c r="E1079" s="189"/>
      <c r="F1079" s="189"/>
      <c r="G1079" s="189"/>
    </row>
    <row r="1080" spans="2:7" ht="15">
      <c r="B1080" s="186"/>
      <c r="C1080" s="186"/>
      <c r="D1080" s="187"/>
      <c r="E1080" s="188"/>
      <c r="F1080" s="188"/>
      <c r="G1080" s="188"/>
    </row>
    <row r="1081" spans="2:7" ht="14.25">
      <c r="B1081" s="189"/>
      <c r="C1081" s="189"/>
      <c r="D1081" s="190"/>
      <c r="E1081" s="191"/>
      <c r="F1081" s="192"/>
      <c r="G1081" s="192"/>
    </row>
    <row r="1082" spans="2:7" ht="14.25">
      <c r="B1082" s="193"/>
      <c r="C1082" s="193"/>
      <c r="D1082" s="194"/>
      <c r="E1082" s="195"/>
      <c r="F1082" s="196"/>
      <c r="G1082" s="196"/>
    </row>
    <row r="1083" spans="2:7" ht="14.25">
      <c r="B1083" s="193"/>
      <c r="C1083" s="193"/>
      <c r="D1083" s="194"/>
      <c r="E1083" s="195"/>
      <c r="F1083" s="196"/>
      <c r="G1083" s="196"/>
    </row>
    <row r="1084" spans="2:7" ht="14.25">
      <c r="B1084" s="193"/>
      <c r="C1084" s="193"/>
      <c r="D1084" s="194"/>
      <c r="E1084" s="195"/>
      <c r="F1084" s="196"/>
      <c r="G1084" s="196"/>
    </row>
    <row r="1085" spans="2:7" ht="14.25">
      <c r="B1085" s="197"/>
      <c r="C1085" s="197"/>
      <c r="D1085" s="197"/>
      <c r="E1085" s="196"/>
      <c r="F1085" s="197"/>
      <c r="G1085" s="196"/>
    </row>
    <row r="1086" spans="2:7" ht="14.25">
      <c r="B1086" s="197"/>
      <c r="C1086" s="197"/>
      <c r="D1086" s="197"/>
      <c r="E1086" s="198"/>
      <c r="F1086" s="198"/>
      <c r="G1086" s="196"/>
    </row>
    <row r="1087" spans="2:7" ht="14.25">
      <c r="B1087" s="189"/>
      <c r="C1087" s="189"/>
      <c r="D1087" s="189"/>
      <c r="E1087" s="189"/>
      <c r="F1087" s="189"/>
      <c r="G1087" s="189"/>
    </row>
    <row r="1088" spans="2:7" ht="15">
      <c r="B1088" s="186"/>
      <c r="C1088" s="186"/>
      <c r="D1088" s="187"/>
      <c r="E1088" s="188"/>
      <c r="F1088" s="188"/>
      <c r="G1088" s="188"/>
    </row>
    <row r="1089" spans="2:7" ht="14.25">
      <c r="B1089" s="189"/>
      <c r="C1089" s="189"/>
      <c r="D1089" s="190"/>
      <c r="E1089" s="191"/>
      <c r="F1089" s="192"/>
      <c r="G1089" s="192"/>
    </row>
    <row r="1090" spans="2:7" ht="14.25">
      <c r="B1090" s="193"/>
      <c r="C1090" s="193"/>
      <c r="D1090" s="194"/>
      <c r="E1090" s="195"/>
      <c r="F1090" s="196"/>
      <c r="G1090" s="196"/>
    </row>
    <row r="1091" spans="2:7" ht="14.25">
      <c r="B1091" s="193"/>
      <c r="C1091" s="193"/>
      <c r="D1091" s="194"/>
      <c r="E1091" s="195"/>
      <c r="F1091" s="196"/>
      <c r="G1091" s="196"/>
    </row>
    <row r="1092" spans="2:7" ht="14.25">
      <c r="B1092" s="193"/>
      <c r="C1092" s="193"/>
      <c r="D1092" s="194"/>
      <c r="E1092" s="195"/>
      <c r="F1092" s="196"/>
      <c r="G1092" s="196"/>
    </row>
    <row r="1093" spans="2:7" ht="14.25">
      <c r="B1093" s="193"/>
      <c r="C1093" s="193"/>
      <c r="D1093" s="194"/>
      <c r="E1093" s="195"/>
      <c r="F1093" s="196"/>
      <c r="G1093" s="196"/>
    </row>
    <row r="1094" spans="2:7" ht="14.25">
      <c r="B1094" s="197"/>
      <c r="C1094" s="197"/>
      <c r="D1094" s="197"/>
      <c r="E1094" s="196"/>
      <c r="F1094" s="197"/>
      <c r="G1094" s="196"/>
    </row>
    <row r="1095" spans="2:7" ht="14.25">
      <c r="B1095" s="197"/>
      <c r="C1095" s="197"/>
      <c r="D1095" s="197"/>
      <c r="E1095" s="198"/>
      <c r="F1095" s="198"/>
      <c r="G1095" s="196"/>
    </row>
    <row r="1096" spans="2:7" ht="14.25">
      <c r="B1096" s="189"/>
      <c r="C1096" s="189"/>
      <c r="D1096" s="189"/>
      <c r="E1096" s="189"/>
      <c r="F1096" s="189"/>
      <c r="G1096" s="189"/>
    </row>
    <row r="1097" spans="2:7" ht="15">
      <c r="B1097" s="186"/>
      <c r="C1097" s="186"/>
      <c r="D1097" s="187"/>
      <c r="E1097" s="188"/>
      <c r="F1097" s="188"/>
      <c r="G1097" s="188"/>
    </row>
    <row r="1098" spans="2:7" ht="14.25">
      <c r="B1098" s="189"/>
      <c r="C1098" s="189"/>
      <c r="D1098" s="190"/>
      <c r="E1098" s="191"/>
      <c r="F1098" s="192"/>
      <c r="G1098" s="192"/>
    </row>
    <row r="1099" spans="2:7" ht="14.25">
      <c r="B1099" s="193"/>
      <c r="C1099" s="193"/>
      <c r="D1099" s="194"/>
      <c r="E1099" s="195"/>
      <c r="F1099" s="196"/>
      <c r="G1099" s="196"/>
    </row>
    <row r="1100" spans="2:7" ht="14.25">
      <c r="B1100" s="193"/>
      <c r="C1100" s="193"/>
      <c r="D1100" s="194"/>
      <c r="E1100" s="195"/>
      <c r="F1100" s="196"/>
      <c r="G1100" s="196"/>
    </row>
    <row r="1101" spans="2:7" ht="14.25">
      <c r="B1101" s="193"/>
      <c r="C1101" s="193"/>
      <c r="D1101" s="194"/>
      <c r="E1101" s="195"/>
      <c r="F1101" s="196"/>
      <c r="G1101" s="196"/>
    </row>
    <row r="1102" spans="2:7" ht="14.25">
      <c r="B1102" s="197"/>
      <c r="C1102" s="197"/>
      <c r="D1102" s="197"/>
      <c r="E1102" s="196"/>
      <c r="F1102" s="197"/>
      <c r="G1102" s="196"/>
    </row>
    <row r="1103" spans="2:7" ht="14.25">
      <c r="B1103" s="197"/>
      <c r="C1103" s="197"/>
      <c r="D1103" s="197"/>
      <c r="E1103" s="198"/>
      <c r="F1103" s="198"/>
      <c r="G1103" s="196"/>
    </row>
    <row r="1104" spans="2:7" ht="14.25">
      <c r="B1104" s="189"/>
      <c r="C1104" s="189"/>
      <c r="D1104" s="189"/>
      <c r="E1104" s="189"/>
      <c r="F1104" s="189"/>
      <c r="G1104" s="189"/>
    </row>
    <row r="1105" spans="2:7" ht="15">
      <c r="B1105" s="186"/>
      <c r="C1105" s="186"/>
      <c r="D1105" s="187"/>
      <c r="E1105" s="188"/>
      <c r="F1105" s="188"/>
      <c r="G1105" s="188"/>
    </row>
    <row r="1106" spans="2:7" ht="14.25">
      <c r="B1106" s="189"/>
      <c r="C1106" s="189"/>
      <c r="D1106" s="190"/>
      <c r="E1106" s="191"/>
      <c r="F1106" s="192"/>
      <c r="G1106" s="192"/>
    </row>
    <row r="1107" spans="2:7" ht="14.25">
      <c r="B1107" s="193"/>
      <c r="C1107" s="193"/>
      <c r="D1107" s="194"/>
      <c r="E1107" s="195"/>
      <c r="F1107" s="196"/>
      <c r="G1107" s="196"/>
    </row>
    <row r="1108" spans="2:7" ht="14.25">
      <c r="B1108" s="193"/>
      <c r="C1108" s="193"/>
      <c r="D1108" s="194"/>
      <c r="E1108" s="195"/>
      <c r="F1108" s="196"/>
      <c r="G1108" s="196"/>
    </row>
    <row r="1109" spans="2:7" ht="14.25">
      <c r="B1109" s="193"/>
      <c r="C1109" s="193"/>
      <c r="D1109" s="194"/>
      <c r="E1109" s="195"/>
      <c r="F1109" s="196"/>
      <c r="G1109" s="196"/>
    </row>
    <row r="1110" spans="2:7" ht="14.25">
      <c r="B1110" s="193"/>
      <c r="C1110" s="193"/>
      <c r="D1110" s="194"/>
      <c r="E1110" s="195"/>
      <c r="F1110" s="196"/>
      <c r="G1110" s="196"/>
    </row>
    <row r="1111" spans="2:7" ht="14.25">
      <c r="B1111" s="193"/>
      <c r="C1111" s="193"/>
      <c r="D1111" s="194"/>
      <c r="E1111" s="195"/>
      <c r="F1111" s="196"/>
      <c r="G1111" s="196"/>
    </row>
    <row r="1112" spans="2:7" ht="14.25">
      <c r="B1112" s="197"/>
      <c r="C1112" s="197"/>
      <c r="D1112" s="197"/>
      <c r="E1112" s="196"/>
      <c r="F1112" s="197"/>
      <c r="G1112" s="196"/>
    </row>
    <row r="1113" spans="2:7" ht="14.25">
      <c r="B1113" s="197"/>
      <c r="C1113" s="197"/>
      <c r="D1113" s="197"/>
      <c r="E1113" s="198"/>
      <c r="F1113" s="198"/>
      <c r="G1113" s="196"/>
    </row>
    <row r="1114" spans="2:7" ht="14.25">
      <c r="B1114" s="189"/>
      <c r="C1114" s="189"/>
      <c r="D1114" s="189"/>
      <c r="E1114" s="189"/>
      <c r="F1114" s="189"/>
      <c r="G1114" s="189"/>
    </row>
    <row r="1115" spans="2:7" ht="15">
      <c r="B1115" s="186"/>
      <c r="C1115" s="186"/>
      <c r="D1115" s="187"/>
      <c r="E1115" s="188"/>
      <c r="F1115" s="188"/>
      <c r="G1115" s="188"/>
    </row>
    <row r="1116" spans="2:7" ht="14.25">
      <c r="B1116" s="189"/>
      <c r="C1116" s="189"/>
      <c r="D1116" s="190"/>
      <c r="E1116" s="191"/>
      <c r="F1116" s="192"/>
      <c r="G1116" s="192"/>
    </row>
    <row r="1117" spans="2:7" ht="14.25">
      <c r="B1117" s="193"/>
      <c r="C1117" s="193"/>
      <c r="D1117" s="194"/>
      <c r="E1117" s="195"/>
      <c r="F1117" s="196"/>
      <c r="G1117" s="196"/>
    </row>
    <row r="1118" spans="2:7" ht="14.25">
      <c r="B1118" s="197"/>
      <c r="C1118" s="197"/>
      <c r="D1118" s="197"/>
      <c r="E1118" s="196"/>
      <c r="F1118" s="197"/>
      <c r="G1118" s="196"/>
    </row>
    <row r="1119" spans="2:7" ht="14.25">
      <c r="B1119" s="197"/>
      <c r="C1119" s="197"/>
      <c r="D1119" s="197"/>
      <c r="E1119" s="198"/>
      <c r="F1119" s="198"/>
      <c r="G1119" s="196"/>
    </row>
    <row r="1120" spans="2:7" ht="14.25">
      <c r="B1120" s="189"/>
      <c r="C1120" s="189"/>
      <c r="D1120" s="189"/>
      <c r="E1120" s="189"/>
      <c r="F1120" s="189"/>
      <c r="G1120" s="189"/>
    </row>
    <row r="1121" spans="2:7" ht="15">
      <c r="B1121" s="186"/>
      <c r="C1121" s="186"/>
      <c r="D1121" s="187"/>
      <c r="E1121" s="188"/>
      <c r="F1121" s="188"/>
      <c r="G1121" s="188"/>
    </row>
    <row r="1122" spans="2:7" ht="14.25">
      <c r="B1122" s="189"/>
      <c r="C1122" s="189"/>
      <c r="D1122" s="190"/>
      <c r="E1122" s="191"/>
      <c r="F1122" s="192"/>
      <c r="G1122" s="192"/>
    </row>
    <row r="1123" spans="2:7" ht="14.25">
      <c r="B1123" s="193"/>
      <c r="C1123" s="193"/>
      <c r="D1123" s="194"/>
      <c r="E1123" s="195"/>
      <c r="F1123" s="196"/>
      <c r="G1123" s="196"/>
    </row>
    <row r="1124" spans="2:7" ht="14.25">
      <c r="B1124" s="197"/>
      <c r="C1124" s="197"/>
      <c r="D1124" s="197"/>
      <c r="E1124" s="196"/>
      <c r="F1124" s="197"/>
      <c r="G1124" s="196"/>
    </row>
    <row r="1125" spans="2:7" ht="14.25">
      <c r="B1125" s="197"/>
      <c r="C1125" s="197"/>
      <c r="D1125" s="197"/>
      <c r="E1125" s="198"/>
      <c r="F1125" s="198"/>
      <c r="G1125" s="196"/>
    </row>
    <row r="1126" spans="2:7" ht="14.25">
      <c r="B1126" s="189"/>
      <c r="C1126" s="189"/>
      <c r="D1126" s="189"/>
      <c r="E1126" s="189"/>
      <c r="F1126" s="189"/>
      <c r="G1126" s="189"/>
    </row>
    <row r="1127" spans="2:7" ht="15">
      <c r="B1127" s="186"/>
      <c r="C1127" s="186"/>
      <c r="D1127" s="187"/>
      <c r="E1127" s="188"/>
      <c r="F1127" s="188"/>
      <c r="G1127" s="188"/>
    </row>
    <row r="1128" spans="2:7" ht="14.25">
      <c r="B1128" s="189"/>
      <c r="C1128" s="189"/>
      <c r="D1128" s="190"/>
      <c r="E1128" s="191"/>
      <c r="F1128" s="192"/>
      <c r="G1128" s="192"/>
    </row>
    <row r="1129" spans="2:7" ht="14.25">
      <c r="B1129" s="193"/>
      <c r="C1129" s="193"/>
      <c r="D1129" s="194"/>
      <c r="E1129" s="195"/>
      <c r="F1129" s="196"/>
      <c r="G1129" s="196"/>
    </row>
    <row r="1130" spans="2:7" ht="14.25">
      <c r="B1130" s="197"/>
      <c r="C1130" s="197"/>
      <c r="D1130" s="197"/>
      <c r="E1130" s="196"/>
      <c r="F1130" s="197"/>
      <c r="G1130" s="196"/>
    </row>
    <row r="1131" spans="2:7" ht="14.25">
      <c r="B1131" s="197"/>
      <c r="C1131" s="197"/>
      <c r="D1131" s="197"/>
      <c r="E1131" s="198"/>
      <c r="F1131" s="198"/>
      <c r="G1131" s="196"/>
    </row>
    <row r="1132" spans="2:7" ht="14.25">
      <c r="B1132" s="189"/>
      <c r="C1132" s="189"/>
      <c r="D1132" s="189"/>
      <c r="E1132" s="189"/>
      <c r="F1132" s="189"/>
      <c r="G1132" s="189"/>
    </row>
    <row r="1133" spans="2:7" ht="15">
      <c r="B1133" s="186"/>
      <c r="C1133" s="186"/>
      <c r="D1133" s="187"/>
      <c r="E1133" s="188"/>
      <c r="F1133" s="188"/>
      <c r="G1133" s="188"/>
    </row>
    <row r="1134" spans="2:7" ht="14.25">
      <c r="B1134" s="189"/>
      <c r="C1134" s="189"/>
      <c r="D1134" s="190"/>
      <c r="E1134" s="191"/>
      <c r="F1134" s="192"/>
      <c r="G1134" s="192"/>
    </row>
    <row r="1135" spans="2:7" ht="14.25">
      <c r="B1135" s="193"/>
      <c r="C1135" s="193"/>
      <c r="D1135" s="194"/>
      <c r="E1135" s="195"/>
      <c r="F1135" s="196"/>
      <c r="G1135" s="196"/>
    </row>
    <row r="1136" spans="2:7" ht="14.25">
      <c r="B1136" s="197"/>
      <c r="C1136" s="197"/>
      <c r="D1136" s="197"/>
      <c r="E1136" s="196"/>
      <c r="F1136" s="197"/>
      <c r="G1136" s="196"/>
    </row>
    <row r="1137" spans="2:7" ht="14.25">
      <c r="B1137" s="197"/>
      <c r="C1137" s="197"/>
      <c r="D1137" s="197"/>
      <c r="E1137" s="198"/>
      <c r="F1137" s="198"/>
      <c r="G1137" s="196"/>
    </row>
    <row r="1138" spans="2:7" ht="14.25">
      <c r="B1138" s="189"/>
      <c r="C1138" s="189"/>
      <c r="D1138" s="189"/>
      <c r="E1138" s="189"/>
      <c r="F1138" s="189"/>
      <c r="G1138" s="189"/>
    </row>
    <row r="1139" spans="2:7" ht="15">
      <c r="B1139" s="186"/>
      <c r="C1139" s="186"/>
      <c r="D1139" s="187"/>
      <c r="E1139" s="188"/>
      <c r="F1139" s="188"/>
      <c r="G1139" s="188"/>
    </row>
    <row r="1140" spans="2:7" ht="14.25">
      <c r="B1140" s="189"/>
      <c r="C1140" s="189"/>
      <c r="D1140" s="190"/>
      <c r="E1140" s="191"/>
      <c r="F1140" s="192"/>
      <c r="G1140" s="192"/>
    </row>
    <row r="1141" spans="2:7" ht="14.25">
      <c r="B1141" s="193"/>
      <c r="C1141" s="193"/>
      <c r="D1141" s="194"/>
      <c r="E1141" s="195"/>
      <c r="F1141" s="196"/>
      <c r="G1141" s="196"/>
    </row>
    <row r="1142" spans="2:7" ht="14.25">
      <c r="B1142" s="193"/>
      <c r="C1142" s="193"/>
      <c r="D1142" s="194"/>
      <c r="E1142" s="195"/>
      <c r="F1142" s="196"/>
      <c r="G1142" s="196"/>
    </row>
    <row r="1143" spans="2:7" ht="14.25">
      <c r="B1143" s="197"/>
      <c r="C1143" s="197"/>
      <c r="D1143" s="197"/>
      <c r="E1143" s="196"/>
      <c r="F1143" s="197"/>
      <c r="G1143" s="196"/>
    </row>
    <row r="1144" spans="2:7" ht="14.25">
      <c r="B1144" s="197"/>
      <c r="C1144" s="197"/>
      <c r="D1144" s="197"/>
      <c r="E1144" s="198"/>
      <c r="F1144" s="198"/>
      <c r="G1144" s="196"/>
    </row>
    <row r="1145" spans="2:7" ht="14.25">
      <c r="B1145" s="189"/>
      <c r="C1145" s="189"/>
      <c r="D1145" s="189"/>
      <c r="E1145" s="189"/>
      <c r="F1145" s="189"/>
      <c r="G1145" s="189"/>
    </row>
    <row r="1146" spans="2:7" ht="15">
      <c r="B1146" s="186"/>
      <c r="C1146" s="186"/>
      <c r="D1146" s="187"/>
      <c r="E1146" s="188"/>
      <c r="F1146" s="188"/>
      <c r="G1146" s="188"/>
    </row>
    <row r="1147" spans="2:7" ht="14.25">
      <c r="B1147" s="189"/>
      <c r="C1147" s="189"/>
      <c r="D1147" s="190"/>
      <c r="E1147" s="191"/>
      <c r="F1147" s="192"/>
      <c r="G1147" s="192"/>
    </row>
    <row r="1148" spans="2:7" ht="14.25">
      <c r="B1148" s="193"/>
      <c r="C1148" s="193"/>
      <c r="D1148" s="194"/>
      <c r="E1148" s="195"/>
      <c r="F1148" s="196"/>
      <c r="G1148" s="196"/>
    </row>
    <row r="1149" spans="2:7" ht="14.25">
      <c r="B1149" s="193"/>
      <c r="C1149" s="193"/>
      <c r="D1149" s="194"/>
      <c r="E1149" s="195"/>
      <c r="F1149" s="196"/>
      <c r="G1149" s="196"/>
    </row>
    <row r="1150" spans="2:7" ht="14.25">
      <c r="B1150" s="193"/>
      <c r="C1150" s="193"/>
      <c r="D1150" s="194"/>
      <c r="E1150" s="195"/>
      <c r="F1150" s="196"/>
      <c r="G1150" s="196"/>
    </row>
    <row r="1151" spans="2:7" ht="14.25">
      <c r="B1151" s="193"/>
      <c r="C1151" s="193"/>
      <c r="D1151" s="194"/>
      <c r="E1151" s="195"/>
      <c r="F1151" s="196"/>
      <c r="G1151" s="196"/>
    </row>
    <row r="1152" spans="2:7" ht="14.25">
      <c r="B1152" s="197"/>
      <c r="C1152" s="197"/>
      <c r="D1152" s="197"/>
      <c r="E1152" s="196"/>
      <c r="F1152" s="197"/>
      <c r="G1152" s="196"/>
    </row>
    <row r="1153" spans="2:7" ht="14.25">
      <c r="B1153" s="197"/>
      <c r="C1153" s="197"/>
      <c r="D1153" s="197"/>
      <c r="E1153" s="198"/>
      <c r="F1153" s="198"/>
      <c r="G1153" s="196"/>
    </row>
    <row r="1154" spans="2:7" ht="14.25">
      <c r="B1154" s="189"/>
      <c r="C1154" s="189"/>
      <c r="D1154" s="189"/>
      <c r="E1154" s="189"/>
      <c r="F1154" s="189"/>
      <c r="G1154" s="189"/>
    </row>
    <row r="1155" spans="2:7" ht="15">
      <c r="B1155" s="186"/>
      <c r="C1155" s="186"/>
      <c r="D1155" s="187"/>
      <c r="E1155" s="188"/>
      <c r="F1155" s="188"/>
      <c r="G1155" s="188"/>
    </row>
    <row r="1156" spans="2:7" ht="14.25">
      <c r="B1156" s="189"/>
      <c r="C1156" s="189"/>
      <c r="D1156" s="190"/>
      <c r="E1156" s="191"/>
      <c r="F1156" s="192"/>
      <c r="G1156" s="192"/>
    </row>
    <row r="1157" spans="2:7" ht="14.25">
      <c r="B1157" s="193"/>
      <c r="C1157" s="193"/>
      <c r="D1157" s="194"/>
      <c r="E1157" s="195"/>
      <c r="F1157" s="196"/>
      <c r="G1157" s="196"/>
    </row>
    <row r="1158" spans="2:7" ht="14.25">
      <c r="B1158" s="197"/>
      <c r="C1158" s="197"/>
      <c r="D1158" s="197"/>
      <c r="E1158" s="196"/>
      <c r="F1158" s="197"/>
      <c r="G1158" s="196"/>
    </row>
    <row r="1159" spans="2:7" ht="14.25">
      <c r="B1159" s="197"/>
      <c r="C1159" s="197"/>
      <c r="D1159" s="197"/>
      <c r="E1159" s="198"/>
      <c r="F1159" s="198"/>
      <c r="G1159" s="196"/>
    </row>
    <row r="1160" spans="2:7" ht="14.25">
      <c r="B1160" s="189"/>
      <c r="C1160" s="189"/>
      <c r="D1160" s="189"/>
      <c r="E1160" s="189"/>
      <c r="F1160" s="189"/>
      <c r="G1160" s="189"/>
    </row>
    <row r="1161" spans="2:7" ht="15">
      <c r="B1161" s="186"/>
      <c r="C1161" s="186"/>
      <c r="D1161" s="187"/>
      <c r="E1161" s="188"/>
      <c r="F1161" s="188"/>
      <c r="G1161" s="188"/>
    </row>
    <row r="1162" spans="2:7" ht="14.25">
      <c r="B1162" s="189"/>
      <c r="C1162" s="189"/>
      <c r="D1162" s="190"/>
      <c r="E1162" s="191"/>
      <c r="F1162" s="192"/>
      <c r="G1162" s="192"/>
    </row>
    <row r="1163" spans="2:7" ht="14.25">
      <c r="B1163" s="193"/>
      <c r="C1163" s="193"/>
      <c r="D1163" s="194"/>
      <c r="E1163" s="195"/>
      <c r="F1163" s="196"/>
      <c r="G1163" s="196"/>
    </row>
    <row r="1164" spans="2:7" ht="14.25">
      <c r="B1164" s="197"/>
      <c r="C1164" s="197"/>
      <c r="D1164" s="197"/>
      <c r="E1164" s="196"/>
      <c r="F1164" s="197"/>
      <c r="G1164" s="196"/>
    </row>
    <row r="1165" spans="2:7" ht="14.25">
      <c r="B1165" s="197"/>
      <c r="C1165" s="197"/>
      <c r="D1165" s="197"/>
      <c r="E1165" s="198"/>
      <c r="F1165" s="198"/>
      <c r="G1165" s="196"/>
    </row>
    <row r="1166" spans="2:7" ht="14.25">
      <c r="B1166" s="189"/>
      <c r="C1166" s="189"/>
      <c r="D1166" s="189"/>
      <c r="E1166" s="189"/>
      <c r="F1166" s="189"/>
      <c r="G1166" s="189"/>
    </row>
    <row r="1167" spans="2:7" ht="15">
      <c r="B1167" s="186"/>
      <c r="C1167" s="186"/>
      <c r="D1167" s="187"/>
      <c r="E1167" s="188"/>
      <c r="F1167" s="188"/>
      <c r="G1167" s="188"/>
    </row>
    <row r="1168" spans="2:7" ht="14.25">
      <c r="B1168" s="189"/>
      <c r="C1168" s="189"/>
      <c r="D1168" s="190"/>
      <c r="E1168" s="191"/>
      <c r="F1168" s="192"/>
      <c r="G1168" s="192"/>
    </row>
    <row r="1169" spans="2:7" ht="14.25">
      <c r="B1169" s="193"/>
      <c r="C1169" s="193"/>
      <c r="D1169" s="194"/>
      <c r="E1169" s="195"/>
      <c r="F1169" s="196"/>
      <c r="G1169" s="196"/>
    </row>
    <row r="1170" spans="2:7" ht="14.25">
      <c r="B1170" s="197"/>
      <c r="C1170" s="197"/>
      <c r="D1170" s="197"/>
      <c r="E1170" s="196"/>
      <c r="F1170" s="197"/>
      <c r="G1170" s="196"/>
    </row>
    <row r="1171" spans="2:7" ht="14.25">
      <c r="B1171" s="197"/>
      <c r="C1171" s="197"/>
      <c r="D1171" s="197"/>
      <c r="E1171" s="198"/>
      <c r="F1171" s="198"/>
      <c r="G1171" s="196"/>
    </row>
    <row r="1172" spans="2:7" ht="14.25">
      <c r="B1172" s="189"/>
      <c r="C1172" s="189"/>
      <c r="D1172" s="189"/>
      <c r="E1172" s="189"/>
      <c r="F1172" s="189"/>
      <c r="G1172" s="189"/>
    </row>
    <row r="1173" spans="2:7" ht="15">
      <c r="B1173" s="186"/>
      <c r="C1173" s="186"/>
      <c r="D1173" s="187"/>
      <c r="E1173" s="188"/>
      <c r="F1173" s="188"/>
      <c r="G1173" s="188"/>
    </row>
    <row r="1174" spans="2:7" ht="14.25">
      <c r="B1174" s="189"/>
      <c r="C1174" s="189"/>
      <c r="D1174" s="190"/>
      <c r="E1174" s="191"/>
      <c r="F1174" s="192"/>
      <c r="G1174" s="192"/>
    </row>
    <row r="1175" spans="2:7" ht="14.25">
      <c r="B1175" s="193"/>
      <c r="C1175" s="193"/>
      <c r="D1175" s="194"/>
      <c r="E1175" s="195"/>
      <c r="F1175" s="196"/>
      <c r="G1175" s="196"/>
    </row>
    <row r="1176" spans="2:7" ht="14.25">
      <c r="B1176" s="197"/>
      <c r="C1176" s="197"/>
      <c r="D1176" s="197"/>
      <c r="E1176" s="196"/>
      <c r="F1176" s="197"/>
      <c r="G1176" s="196"/>
    </row>
    <row r="1177" spans="2:7" ht="14.25">
      <c r="B1177" s="197"/>
      <c r="C1177" s="197"/>
      <c r="D1177" s="197"/>
      <c r="E1177" s="198"/>
      <c r="F1177" s="198"/>
      <c r="G1177" s="196"/>
    </row>
    <row r="1178" spans="2:7" ht="14.25">
      <c r="B1178" s="189"/>
      <c r="C1178" s="189"/>
      <c r="D1178" s="189"/>
      <c r="E1178" s="189"/>
      <c r="F1178" s="189"/>
      <c r="G1178" s="189"/>
    </row>
    <row r="1179" spans="2:7" ht="15">
      <c r="B1179" s="186"/>
      <c r="C1179" s="186"/>
      <c r="D1179" s="187"/>
      <c r="E1179" s="188"/>
      <c r="F1179" s="188"/>
      <c r="G1179" s="188"/>
    </row>
    <row r="1180" spans="2:7" ht="14.25">
      <c r="B1180" s="189"/>
      <c r="C1180" s="189"/>
      <c r="D1180" s="190"/>
      <c r="E1180" s="191"/>
      <c r="F1180" s="192"/>
      <c r="G1180" s="192"/>
    </row>
    <row r="1181" spans="2:7" ht="14.25">
      <c r="B1181" s="193"/>
      <c r="C1181" s="193"/>
      <c r="D1181" s="194"/>
      <c r="E1181" s="195"/>
      <c r="F1181" s="196"/>
      <c r="G1181" s="196"/>
    </row>
    <row r="1182" spans="2:7" ht="14.25">
      <c r="B1182" s="193"/>
      <c r="C1182" s="193"/>
      <c r="D1182" s="194"/>
      <c r="E1182" s="195"/>
      <c r="F1182" s="196"/>
      <c r="G1182" s="196"/>
    </row>
    <row r="1183" spans="2:7" ht="14.25">
      <c r="B1183" s="193"/>
      <c r="C1183" s="193"/>
      <c r="D1183" s="194"/>
      <c r="E1183" s="195"/>
      <c r="F1183" s="196"/>
      <c r="G1183" s="196"/>
    </row>
    <row r="1184" spans="2:7" ht="14.25">
      <c r="B1184" s="193"/>
      <c r="C1184" s="193"/>
      <c r="D1184" s="194"/>
      <c r="E1184" s="195"/>
      <c r="F1184" s="196"/>
      <c r="G1184" s="196"/>
    </row>
    <row r="1185" spans="2:7" ht="14.25">
      <c r="B1185" s="193"/>
      <c r="C1185" s="193"/>
      <c r="D1185" s="194"/>
      <c r="E1185" s="195"/>
      <c r="F1185" s="196"/>
      <c r="G1185" s="196"/>
    </row>
    <row r="1186" spans="2:7" ht="14.25">
      <c r="B1186" s="193"/>
      <c r="C1186" s="193"/>
      <c r="D1186" s="194"/>
      <c r="E1186" s="195"/>
      <c r="F1186" s="196"/>
      <c r="G1186" s="196"/>
    </row>
    <row r="1187" spans="2:7" ht="14.25">
      <c r="B1187" s="197"/>
      <c r="C1187" s="197"/>
      <c r="D1187" s="197"/>
      <c r="E1187" s="196"/>
      <c r="F1187" s="197"/>
      <c r="G1187" s="196"/>
    </row>
    <row r="1188" spans="2:7" ht="14.25">
      <c r="B1188" s="197"/>
      <c r="C1188" s="197"/>
      <c r="D1188" s="197"/>
      <c r="E1188" s="198"/>
      <c r="F1188" s="198"/>
      <c r="G1188" s="196"/>
    </row>
    <row r="1189" spans="2:7" ht="14.25">
      <c r="B1189" s="189"/>
      <c r="C1189" s="189"/>
      <c r="D1189" s="189"/>
      <c r="E1189" s="189"/>
      <c r="F1189" s="189"/>
      <c r="G1189" s="189"/>
    </row>
    <row r="1190" spans="2:7" ht="15">
      <c r="B1190" s="186"/>
      <c r="C1190" s="186"/>
      <c r="D1190" s="187"/>
      <c r="E1190" s="188"/>
      <c r="F1190" s="188"/>
      <c r="G1190" s="188"/>
    </row>
    <row r="1191" spans="2:7" ht="14.25">
      <c r="B1191" s="189"/>
      <c r="C1191" s="189"/>
      <c r="D1191" s="190"/>
      <c r="E1191" s="191"/>
      <c r="F1191" s="192"/>
      <c r="G1191" s="192"/>
    </row>
    <row r="1192" spans="2:7" ht="14.25">
      <c r="B1192" s="193"/>
      <c r="C1192" s="193"/>
      <c r="D1192" s="194"/>
      <c r="E1192" s="195"/>
      <c r="F1192" s="196"/>
      <c r="G1192" s="196"/>
    </row>
    <row r="1193" spans="2:7" ht="14.25">
      <c r="B1193" s="193"/>
      <c r="C1193" s="193"/>
      <c r="D1193" s="194"/>
      <c r="E1193" s="195"/>
      <c r="F1193" s="196"/>
      <c r="G1193" s="196"/>
    </row>
    <row r="1194" spans="2:7" ht="14.25">
      <c r="B1194" s="193"/>
      <c r="C1194" s="193"/>
      <c r="D1194" s="194"/>
      <c r="E1194" s="195"/>
      <c r="F1194" s="196"/>
      <c r="G1194" s="196"/>
    </row>
    <row r="1195" spans="2:7" ht="14.25">
      <c r="B1195" s="193"/>
      <c r="C1195" s="193"/>
      <c r="D1195" s="194"/>
      <c r="E1195" s="195"/>
      <c r="F1195" s="196"/>
      <c r="G1195" s="196"/>
    </row>
    <row r="1196" spans="2:7" ht="14.25">
      <c r="B1196" s="193"/>
      <c r="C1196" s="193"/>
      <c r="D1196" s="194"/>
      <c r="E1196" s="195"/>
      <c r="F1196" s="196"/>
      <c r="G1196" s="196"/>
    </row>
    <row r="1197" spans="2:7" ht="14.25">
      <c r="B1197" s="193"/>
      <c r="C1197" s="193"/>
      <c r="D1197" s="194"/>
      <c r="E1197" s="195"/>
      <c r="F1197" s="196"/>
      <c r="G1197" s="196"/>
    </row>
    <row r="1198" spans="2:7" ht="14.25">
      <c r="B1198" s="193"/>
      <c r="C1198" s="193"/>
      <c r="D1198" s="194"/>
      <c r="E1198" s="195"/>
      <c r="F1198" s="196"/>
      <c r="G1198" s="196"/>
    </row>
    <row r="1199" spans="2:7" ht="14.25">
      <c r="B1199" s="197"/>
      <c r="C1199" s="197"/>
      <c r="D1199" s="197"/>
      <c r="E1199" s="196"/>
      <c r="F1199" s="197"/>
      <c r="G1199" s="196"/>
    </row>
    <row r="1200" spans="2:7" ht="14.25">
      <c r="B1200" s="197"/>
      <c r="C1200" s="197"/>
      <c r="D1200" s="197"/>
      <c r="E1200" s="198"/>
      <c r="F1200" s="198"/>
      <c r="G1200" s="196"/>
    </row>
    <row r="1201" spans="2:7" ht="14.25">
      <c r="B1201" s="189"/>
      <c r="C1201" s="189"/>
      <c r="D1201" s="189"/>
      <c r="E1201" s="189"/>
      <c r="F1201" s="189"/>
      <c r="G1201" s="189"/>
    </row>
    <row r="1202" spans="2:7" ht="15">
      <c r="B1202" s="186"/>
      <c r="C1202" s="186"/>
      <c r="D1202" s="187"/>
      <c r="E1202" s="188"/>
      <c r="F1202" s="188"/>
      <c r="G1202" s="188"/>
    </row>
    <row r="1203" spans="2:7" ht="14.25">
      <c r="B1203" s="189"/>
      <c r="C1203" s="189"/>
      <c r="D1203" s="190"/>
      <c r="E1203" s="191"/>
      <c r="F1203" s="192"/>
      <c r="G1203" s="192"/>
    </row>
    <row r="1204" spans="2:7" ht="14.25">
      <c r="B1204" s="193"/>
      <c r="C1204" s="193"/>
      <c r="D1204" s="194"/>
      <c r="E1204" s="195"/>
      <c r="F1204" s="196"/>
      <c r="G1204" s="196"/>
    </row>
    <row r="1205" spans="2:7" ht="14.25">
      <c r="B1205" s="193"/>
      <c r="C1205" s="193"/>
      <c r="D1205" s="194"/>
      <c r="E1205" s="195"/>
      <c r="F1205" s="196"/>
      <c r="G1205" s="196"/>
    </row>
    <row r="1206" spans="2:7" ht="14.25">
      <c r="B1206" s="193"/>
      <c r="C1206" s="193"/>
      <c r="D1206" s="194"/>
      <c r="E1206" s="195"/>
      <c r="F1206" s="196"/>
      <c r="G1206" s="196"/>
    </row>
    <row r="1207" spans="2:7" ht="14.25">
      <c r="B1207" s="193"/>
      <c r="C1207" s="193"/>
      <c r="D1207" s="194"/>
      <c r="E1207" s="195"/>
      <c r="F1207" s="196"/>
      <c r="G1207" s="196"/>
    </row>
    <row r="1208" spans="2:7" ht="14.25">
      <c r="B1208" s="193"/>
      <c r="C1208" s="193"/>
      <c r="D1208" s="194"/>
      <c r="E1208" s="195"/>
      <c r="F1208" s="196"/>
      <c r="G1208" s="196"/>
    </row>
    <row r="1209" spans="2:7" ht="14.25">
      <c r="B1209" s="193"/>
      <c r="C1209" s="193"/>
      <c r="D1209" s="194"/>
      <c r="E1209" s="195"/>
      <c r="F1209" s="196"/>
      <c r="G1209" s="196"/>
    </row>
    <row r="1210" spans="2:7" ht="14.25">
      <c r="B1210" s="193"/>
      <c r="C1210" s="193"/>
      <c r="D1210" s="194"/>
      <c r="E1210" s="195"/>
      <c r="F1210" s="196"/>
      <c r="G1210" s="196"/>
    </row>
    <row r="1211" spans="2:7" ht="14.25">
      <c r="B1211" s="197"/>
      <c r="C1211" s="197"/>
      <c r="D1211" s="197"/>
      <c r="E1211" s="196"/>
      <c r="F1211" s="197"/>
      <c r="G1211" s="196"/>
    </row>
    <row r="1212" spans="2:7" ht="14.25">
      <c r="B1212" s="197"/>
      <c r="C1212" s="197"/>
      <c r="D1212" s="197"/>
      <c r="E1212" s="198"/>
      <c r="F1212" s="198"/>
      <c r="G1212" s="196"/>
    </row>
    <row r="1213" spans="2:7" ht="14.25">
      <c r="B1213" s="189"/>
      <c r="C1213" s="189"/>
      <c r="D1213" s="189"/>
      <c r="E1213" s="189"/>
      <c r="F1213" s="189"/>
      <c r="G1213" s="189"/>
    </row>
    <row r="1214" spans="2:7" ht="15">
      <c r="B1214" s="186"/>
      <c r="C1214" s="186"/>
      <c r="D1214" s="187"/>
      <c r="E1214" s="188"/>
      <c r="F1214" s="188"/>
      <c r="G1214" s="188"/>
    </row>
    <row r="1215" spans="2:7" ht="14.25">
      <c r="B1215" s="189"/>
      <c r="C1215" s="189"/>
      <c r="D1215" s="190"/>
      <c r="E1215" s="191"/>
      <c r="F1215" s="192"/>
      <c r="G1215" s="192"/>
    </row>
    <row r="1216" spans="2:7" ht="14.25">
      <c r="B1216" s="193"/>
      <c r="C1216" s="193"/>
      <c r="D1216" s="194"/>
      <c r="E1216" s="195"/>
      <c r="F1216" s="196"/>
      <c r="G1216" s="196"/>
    </row>
    <row r="1217" spans="2:7" ht="14.25">
      <c r="B1217" s="193"/>
      <c r="C1217" s="193"/>
      <c r="D1217" s="194"/>
      <c r="E1217" s="195"/>
      <c r="F1217" s="196"/>
      <c r="G1217" s="196"/>
    </row>
    <row r="1218" spans="2:7" ht="14.25">
      <c r="B1218" s="193"/>
      <c r="C1218" s="193"/>
      <c r="D1218" s="194"/>
      <c r="E1218" s="195"/>
      <c r="F1218" s="196"/>
      <c r="G1218" s="196"/>
    </row>
    <row r="1219" spans="2:7" ht="14.25">
      <c r="B1219" s="193"/>
      <c r="C1219" s="193"/>
      <c r="D1219" s="194"/>
      <c r="E1219" s="195"/>
      <c r="F1219" s="196"/>
      <c r="G1219" s="196"/>
    </row>
    <row r="1220" spans="2:7" ht="14.25">
      <c r="B1220" s="193"/>
      <c r="C1220" s="193"/>
      <c r="D1220" s="194"/>
      <c r="E1220" s="195"/>
      <c r="F1220" s="196"/>
      <c r="G1220" s="196"/>
    </row>
    <row r="1221" spans="2:7" ht="14.25">
      <c r="B1221" s="193"/>
      <c r="C1221" s="193"/>
      <c r="D1221" s="194"/>
      <c r="E1221" s="195"/>
      <c r="F1221" s="196"/>
      <c r="G1221" s="196"/>
    </row>
    <row r="1222" spans="2:7" ht="14.25">
      <c r="B1222" s="193"/>
      <c r="C1222" s="193"/>
      <c r="D1222" s="194"/>
      <c r="E1222" s="195"/>
      <c r="F1222" s="196"/>
      <c r="G1222" s="196"/>
    </row>
    <row r="1223" spans="2:7" ht="14.25">
      <c r="B1223" s="197"/>
      <c r="C1223" s="197"/>
      <c r="D1223" s="197"/>
      <c r="E1223" s="196"/>
      <c r="F1223" s="197"/>
      <c r="G1223" s="196"/>
    </row>
    <row r="1224" spans="2:7" ht="14.25">
      <c r="B1224" s="197"/>
      <c r="C1224" s="197"/>
      <c r="D1224" s="197"/>
      <c r="E1224" s="198"/>
      <c r="F1224" s="198"/>
      <c r="G1224" s="196"/>
    </row>
    <row r="1225" spans="2:7" ht="14.25">
      <c r="B1225" s="189"/>
      <c r="C1225" s="189"/>
      <c r="D1225" s="189"/>
      <c r="E1225" s="189"/>
      <c r="F1225" s="189"/>
      <c r="G1225" s="189"/>
    </row>
    <row r="1226" spans="2:7" ht="15">
      <c r="B1226" s="186"/>
      <c r="C1226" s="186"/>
      <c r="D1226" s="187"/>
      <c r="E1226" s="188"/>
      <c r="F1226" s="188"/>
      <c r="G1226" s="188"/>
    </row>
    <row r="1227" spans="2:7" ht="14.25">
      <c r="B1227" s="189"/>
      <c r="C1227" s="189"/>
      <c r="D1227" s="190"/>
      <c r="E1227" s="191"/>
      <c r="F1227" s="192"/>
      <c r="G1227" s="192"/>
    </row>
    <row r="1228" spans="2:7" ht="14.25">
      <c r="B1228" s="193"/>
      <c r="C1228" s="193"/>
      <c r="D1228" s="194"/>
      <c r="E1228" s="195"/>
      <c r="F1228" s="196"/>
      <c r="G1228" s="196"/>
    </row>
    <row r="1229" spans="2:7" ht="14.25">
      <c r="B1229" s="193"/>
      <c r="C1229" s="193"/>
      <c r="D1229" s="194"/>
      <c r="E1229" s="195"/>
      <c r="F1229" s="196"/>
      <c r="G1229" s="196"/>
    </row>
    <row r="1230" spans="2:7" ht="14.25">
      <c r="B1230" s="193"/>
      <c r="C1230" s="193"/>
      <c r="D1230" s="194"/>
      <c r="E1230" s="195"/>
      <c r="F1230" s="196"/>
      <c r="G1230" s="196"/>
    </row>
    <row r="1231" spans="2:7" ht="14.25">
      <c r="B1231" s="193"/>
      <c r="C1231" s="193"/>
      <c r="D1231" s="194"/>
      <c r="E1231" s="195"/>
      <c r="F1231" s="196"/>
      <c r="G1231" s="196"/>
    </row>
    <row r="1232" spans="2:7" ht="14.25">
      <c r="B1232" s="197"/>
      <c r="C1232" s="197"/>
      <c r="D1232" s="197"/>
      <c r="E1232" s="196"/>
      <c r="F1232" s="197"/>
      <c r="G1232" s="196"/>
    </row>
    <row r="1233" spans="2:7" ht="14.25">
      <c r="B1233" s="197"/>
      <c r="C1233" s="197"/>
      <c r="D1233" s="197"/>
      <c r="E1233" s="198"/>
      <c r="F1233" s="198"/>
      <c r="G1233" s="196"/>
    </row>
    <row r="1234" spans="2:7" ht="14.25">
      <c r="B1234" s="189"/>
      <c r="C1234" s="189"/>
      <c r="D1234" s="189"/>
      <c r="E1234" s="189"/>
      <c r="F1234" s="189"/>
      <c r="G1234" s="189"/>
    </row>
    <row r="1235" spans="2:7" ht="15">
      <c r="B1235" s="186"/>
      <c r="C1235" s="186"/>
      <c r="D1235" s="187"/>
      <c r="E1235" s="188"/>
      <c r="F1235" s="188"/>
      <c r="G1235" s="188"/>
    </row>
    <row r="1236" spans="2:7" ht="14.25">
      <c r="B1236" s="189"/>
      <c r="C1236" s="189"/>
      <c r="D1236" s="190"/>
      <c r="E1236" s="191"/>
      <c r="F1236" s="192"/>
      <c r="G1236" s="192"/>
    </row>
    <row r="1237" spans="2:7" ht="14.25">
      <c r="B1237" s="193"/>
      <c r="C1237" s="193"/>
      <c r="D1237" s="194"/>
      <c r="E1237" s="195"/>
      <c r="F1237" s="196"/>
      <c r="G1237" s="196"/>
    </row>
    <row r="1238" spans="2:7" ht="14.25">
      <c r="B1238" s="193"/>
      <c r="C1238" s="193"/>
      <c r="D1238" s="194"/>
      <c r="E1238" s="195"/>
      <c r="F1238" s="196"/>
      <c r="G1238" s="196"/>
    </row>
    <row r="1239" spans="2:7" ht="14.25">
      <c r="B1239" s="193"/>
      <c r="C1239" s="193"/>
      <c r="D1239" s="194"/>
      <c r="E1239" s="195"/>
      <c r="F1239" s="196"/>
      <c r="G1239" s="196"/>
    </row>
    <row r="1240" spans="2:7" ht="14.25">
      <c r="B1240" s="193"/>
      <c r="C1240" s="193"/>
      <c r="D1240" s="194"/>
      <c r="E1240" s="195"/>
      <c r="F1240" s="196"/>
      <c r="G1240" s="196"/>
    </row>
    <row r="1241" spans="2:7" ht="14.25">
      <c r="B1241" s="193"/>
      <c r="C1241" s="193"/>
      <c r="D1241" s="194"/>
      <c r="E1241" s="195"/>
      <c r="F1241" s="196"/>
      <c r="G1241" s="196"/>
    </row>
    <row r="1242" spans="2:7" ht="14.25">
      <c r="B1242" s="193"/>
      <c r="C1242" s="193"/>
      <c r="D1242" s="194"/>
      <c r="E1242" s="195"/>
      <c r="F1242" s="196"/>
      <c r="G1242" s="196"/>
    </row>
    <row r="1243" spans="2:7" ht="14.25">
      <c r="B1243" s="193"/>
      <c r="C1243" s="193"/>
      <c r="D1243" s="194"/>
      <c r="E1243" s="195"/>
      <c r="F1243" s="196"/>
      <c r="G1243" s="196"/>
    </row>
    <row r="1244" spans="2:7" ht="14.25">
      <c r="B1244" s="197"/>
      <c r="C1244" s="197"/>
      <c r="D1244" s="197"/>
      <c r="E1244" s="196"/>
      <c r="F1244" s="197"/>
      <c r="G1244" s="196"/>
    </row>
    <row r="1245" spans="2:7" ht="14.25">
      <c r="B1245" s="197"/>
      <c r="C1245" s="197"/>
      <c r="D1245" s="197"/>
      <c r="E1245" s="198"/>
      <c r="F1245" s="198"/>
      <c r="G1245" s="196"/>
    </row>
    <row r="1246" spans="2:7" ht="14.25">
      <c r="B1246" s="189"/>
      <c r="C1246" s="189"/>
      <c r="D1246" s="189"/>
      <c r="E1246" s="189"/>
      <c r="F1246" s="189"/>
      <c r="G1246" s="189"/>
    </row>
    <row r="1247" spans="2:7" ht="15">
      <c r="B1247" s="186"/>
      <c r="C1247" s="186"/>
      <c r="D1247" s="187"/>
      <c r="E1247" s="188"/>
      <c r="F1247" s="188"/>
      <c r="G1247" s="188"/>
    </row>
    <row r="1248" spans="2:7" ht="14.25">
      <c r="B1248" s="189"/>
      <c r="C1248" s="189"/>
      <c r="D1248" s="190"/>
      <c r="E1248" s="191"/>
      <c r="F1248" s="192"/>
      <c r="G1248" s="192"/>
    </row>
    <row r="1249" spans="2:7" ht="14.25">
      <c r="B1249" s="193"/>
      <c r="C1249" s="193"/>
      <c r="D1249" s="194"/>
      <c r="E1249" s="195"/>
      <c r="F1249" s="196"/>
      <c r="G1249" s="196"/>
    </row>
    <row r="1250" spans="2:7" ht="14.25">
      <c r="B1250" s="193"/>
      <c r="C1250" s="193"/>
      <c r="D1250" s="194"/>
      <c r="E1250" s="195"/>
      <c r="F1250" s="196"/>
      <c r="G1250" s="196"/>
    </row>
    <row r="1251" spans="2:7" ht="14.25">
      <c r="B1251" s="193"/>
      <c r="C1251" s="193"/>
      <c r="D1251" s="194"/>
      <c r="E1251" s="195"/>
      <c r="F1251" s="196"/>
      <c r="G1251" s="196"/>
    </row>
    <row r="1252" spans="2:7" ht="14.25">
      <c r="B1252" s="193"/>
      <c r="C1252" s="193"/>
      <c r="D1252" s="194"/>
      <c r="E1252" s="195"/>
      <c r="F1252" s="196"/>
      <c r="G1252" s="196"/>
    </row>
    <row r="1253" spans="2:7" ht="14.25">
      <c r="B1253" s="197"/>
      <c r="C1253" s="197"/>
      <c r="D1253" s="197"/>
      <c r="E1253" s="196"/>
      <c r="F1253" s="197"/>
      <c r="G1253" s="196"/>
    </row>
    <row r="1254" spans="2:7" ht="14.25">
      <c r="B1254" s="197"/>
      <c r="C1254" s="197"/>
      <c r="D1254" s="197"/>
      <c r="E1254" s="198"/>
      <c r="F1254" s="198"/>
      <c r="G1254" s="196"/>
    </row>
    <row r="1255" spans="2:7" ht="14.25">
      <c r="B1255" s="189"/>
      <c r="C1255" s="189"/>
      <c r="D1255" s="189"/>
      <c r="E1255" s="189"/>
      <c r="F1255" s="189"/>
      <c r="G1255" s="189"/>
    </row>
    <row r="1256" spans="2:7" ht="15">
      <c r="B1256" s="186"/>
      <c r="C1256" s="186"/>
      <c r="D1256" s="187"/>
      <c r="E1256" s="188"/>
      <c r="F1256" s="188"/>
      <c r="G1256" s="188"/>
    </row>
    <row r="1257" spans="2:7" ht="14.25">
      <c r="B1257" s="189"/>
      <c r="C1257" s="189"/>
      <c r="D1257" s="190"/>
      <c r="E1257" s="191"/>
      <c r="F1257" s="192"/>
      <c r="G1257" s="192"/>
    </row>
    <row r="1258" spans="2:7" ht="14.25">
      <c r="B1258" s="193"/>
      <c r="C1258" s="193"/>
      <c r="D1258" s="194"/>
      <c r="E1258" s="195"/>
      <c r="F1258" s="196"/>
      <c r="G1258" s="196"/>
    </row>
    <row r="1259" spans="2:7" ht="14.25">
      <c r="B1259" s="193"/>
      <c r="C1259" s="193"/>
      <c r="D1259" s="194"/>
      <c r="E1259" s="195"/>
      <c r="F1259" s="196"/>
      <c r="G1259" s="196"/>
    </row>
    <row r="1260" spans="2:7" ht="14.25">
      <c r="B1260" s="193"/>
      <c r="C1260" s="193"/>
      <c r="D1260" s="194"/>
      <c r="E1260" s="195"/>
      <c r="F1260" s="196"/>
      <c r="G1260" s="196"/>
    </row>
    <row r="1261" spans="2:7" ht="14.25">
      <c r="B1261" s="197"/>
      <c r="C1261" s="197"/>
      <c r="D1261" s="197"/>
      <c r="E1261" s="196"/>
      <c r="F1261" s="197"/>
      <c r="G1261" s="196"/>
    </row>
    <row r="1262" spans="2:7" ht="14.25">
      <c r="B1262" s="197"/>
      <c r="C1262" s="197"/>
      <c r="D1262" s="197"/>
      <c r="E1262" s="198"/>
      <c r="F1262" s="198"/>
      <c r="G1262" s="196"/>
    </row>
    <row r="1263" spans="2:7" ht="14.25">
      <c r="B1263" s="189"/>
      <c r="C1263" s="189"/>
      <c r="D1263" s="189"/>
      <c r="E1263" s="189"/>
      <c r="F1263" s="189"/>
      <c r="G1263" s="189"/>
    </row>
    <row r="1264" spans="2:7" ht="15">
      <c r="B1264" s="186"/>
      <c r="C1264" s="186"/>
      <c r="D1264" s="187"/>
      <c r="E1264" s="188"/>
      <c r="F1264" s="188"/>
      <c r="G1264" s="188"/>
    </row>
    <row r="1265" spans="2:7" ht="14.25">
      <c r="B1265" s="189"/>
      <c r="C1265" s="189"/>
      <c r="D1265" s="190"/>
      <c r="E1265" s="191"/>
      <c r="F1265" s="192"/>
      <c r="G1265" s="192"/>
    </row>
    <row r="1266" spans="2:7" ht="14.25">
      <c r="B1266" s="193"/>
      <c r="C1266" s="193"/>
      <c r="D1266" s="194"/>
      <c r="E1266" s="195"/>
      <c r="F1266" s="196"/>
      <c r="G1266" s="196"/>
    </row>
    <row r="1267" spans="2:7" ht="14.25">
      <c r="B1267" s="193"/>
      <c r="C1267" s="193"/>
      <c r="D1267" s="194"/>
      <c r="E1267" s="195"/>
      <c r="F1267" s="196"/>
      <c r="G1267" s="196"/>
    </row>
    <row r="1268" spans="2:7" ht="14.25">
      <c r="B1268" s="193"/>
      <c r="C1268" s="193"/>
      <c r="D1268" s="194"/>
      <c r="E1268" s="195"/>
      <c r="F1268" s="196"/>
      <c r="G1268" s="196"/>
    </row>
    <row r="1269" spans="2:7" ht="14.25">
      <c r="B1269" s="197"/>
      <c r="C1269" s="197"/>
      <c r="D1269" s="197"/>
      <c r="E1269" s="196"/>
      <c r="F1269" s="197"/>
      <c r="G1269" s="196"/>
    </row>
    <row r="1270" spans="2:7" ht="14.25">
      <c r="B1270" s="197"/>
      <c r="C1270" s="197"/>
      <c r="D1270" s="197"/>
      <c r="E1270" s="198"/>
      <c r="F1270" s="198"/>
      <c r="G1270" s="196"/>
    </row>
    <row r="1271" spans="2:7" ht="14.25">
      <c r="B1271" s="189"/>
      <c r="C1271" s="189"/>
      <c r="D1271" s="189"/>
      <c r="E1271" s="189"/>
      <c r="F1271" s="189"/>
      <c r="G1271" s="189"/>
    </row>
    <row r="1272" spans="2:7" ht="15">
      <c r="B1272" s="186"/>
      <c r="C1272" s="186"/>
      <c r="D1272" s="187"/>
      <c r="E1272" s="188"/>
      <c r="F1272" s="188"/>
      <c r="G1272" s="188"/>
    </row>
    <row r="1273" spans="2:7" ht="14.25">
      <c r="B1273" s="189"/>
      <c r="C1273" s="189"/>
      <c r="D1273" s="190"/>
      <c r="E1273" s="191"/>
      <c r="F1273" s="192"/>
      <c r="G1273" s="192"/>
    </row>
    <row r="1274" spans="2:7" ht="14.25">
      <c r="B1274" s="193"/>
      <c r="C1274" s="193"/>
      <c r="D1274" s="194"/>
      <c r="E1274" s="195"/>
      <c r="F1274" s="196"/>
      <c r="G1274" s="196"/>
    </row>
    <row r="1275" spans="2:7" ht="14.25">
      <c r="B1275" s="193"/>
      <c r="C1275" s="193"/>
      <c r="D1275" s="194"/>
      <c r="E1275" s="195"/>
      <c r="F1275" s="196"/>
      <c r="G1275" s="196"/>
    </row>
    <row r="1276" spans="2:7" ht="14.25">
      <c r="B1276" s="197"/>
      <c r="C1276" s="197"/>
      <c r="D1276" s="197"/>
      <c r="E1276" s="196"/>
      <c r="F1276" s="197"/>
      <c r="G1276" s="196"/>
    </row>
    <row r="1277" spans="2:7" ht="14.25">
      <c r="B1277" s="197"/>
      <c r="C1277" s="197"/>
      <c r="D1277" s="197"/>
      <c r="E1277" s="198"/>
      <c r="F1277" s="198"/>
      <c r="G1277" s="196"/>
    </row>
    <row r="1278" spans="2:7" ht="14.25">
      <c r="B1278" s="189"/>
      <c r="C1278" s="189"/>
      <c r="D1278" s="189"/>
      <c r="E1278" s="189"/>
      <c r="F1278" s="189"/>
      <c r="G1278" s="189"/>
    </row>
    <row r="1279" spans="2:7" ht="15">
      <c r="B1279" s="186"/>
      <c r="C1279" s="186"/>
      <c r="D1279" s="187"/>
      <c r="E1279" s="188"/>
      <c r="F1279" s="188"/>
      <c r="G1279" s="188"/>
    </row>
    <row r="1280" spans="2:7" ht="14.25">
      <c r="B1280" s="189"/>
      <c r="C1280" s="189"/>
      <c r="D1280" s="190"/>
      <c r="E1280" s="191"/>
      <c r="F1280" s="192"/>
      <c r="G1280" s="192"/>
    </row>
    <row r="1281" spans="2:7" ht="14.25">
      <c r="B1281" s="193"/>
      <c r="C1281" s="193"/>
      <c r="D1281" s="194"/>
      <c r="E1281" s="195"/>
      <c r="F1281" s="196"/>
      <c r="G1281" s="196"/>
    </row>
    <row r="1282" spans="2:7" ht="14.25">
      <c r="B1282" s="193"/>
      <c r="C1282" s="193"/>
      <c r="D1282" s="194"/>
      <c r="E1282" s="195"/>
      <c r="F1282" s="196"/>
      <c r="G1282" s="196"/>
    </row>
    <row r="1283" spans="2:7" ht="14.25">
      <c r="B1283" s="193"/>
      <c r="C1283" s="193"/>
      <c r="D1283" s="194"/>
      <c r="E1283" s="195"/>
      <c r="F1283" s="196"/>
      <c r="G1283" s="196"/>
    </row>
    <row r="1284" spans="2:7" ht="14.25">
      <c r="B1284" s="193"/>
      <c r="C1284" s="193"/>
      <c r="D1284" s="194"/>
      <c r="E1284" s="195"/>
      <c r="F1284" s="196"/>
      <c r="G1284" s="196"/>
    </row>
    <row r="1285" spans="2:7" ht="14.25">
      <c r="B1285" s="197"/>
      <c r="C1285" s="197"/>
      <c r="D1285" s="197"/>
      <c r="E1285" s="196"/>
      <c r="F1285" s="197"/>
      <c r="G1285" s="196"/>
    </row>
    <row r="1286" spans="2:7" ht="14.25">
      <c r="B1286" s="197"/>
      <c r="C1286" s="197"/>
      <c r="D1286" s="197"/>
      <c r="E1286" s="198"/>
      <c r="F1286" s="198"/>
      <c r="G1286" s="196"/>
    </row>
    <row r="1287" spans="2:7" ht="14.25">
      <c r="B1287" s="189"/>
      <c r="C1287" s="189"/>
      <c r="D1287" s="189"/>
      <c r="E1287" s="189"/>
      <c r="F1287" s="189"/>
      <c r="G1287" s="189"/>
    </row>
    <row r="1288" spans="2:7" ht="15">
      <c r="B1288" s="186"/>
      <c r="C1288" s="186"/>
      <c r="D1288" s="187"/>
      <c r="E1288" s="188"/>
      <c r="F1288" s="188"/>
      <c r="G1288" s="188"/>
    </row>
    <row r="1289" spans="2:7" ht="14.25">
      <c r="B1289" s="189"/>
      <c r="C1289" s="189"/>
      <c r="D1289" s="190"/>
      <c r="E1289" s="191"/>
      <c r="F1289" s="192"/>
      <c r="G1289" s="192"/>
    </row>
    <row r="1290" spans="2:7" ht="14.25">
      <c r="B1290" s="193"/>
      <c r="C1290" s="193"/>
      <c r="D1290" s="194"/>
      <c r="E1290" s="195"/>
      <c r="F1290" s="196"/>
      <c r="G1290" s="196"/>
    </row>
    <row r="1291" spans="2:7" ht="14.25">
      <c r="B1291" s="193"/>
      <c r="C1291" s="193"/>
      <c r="D1291" s="194"/>
      <c r="E1291" s="195"/>
      <c r="F1291" s="196"/>
      <c r="G1291" s="196"/>
    </row>
    <row r="1292" spans="2:7" ht="14.25">
      <c r="B1292" s="197"/>
      <c r="C1292" s="197"/>
      <c r="D1292" s="197"/>
      <c r="E1292" s="196"/>
      <c r="F1292" s="197"/>
      <c r="G1292" s="196"/>
    </row>
    <row r="1293" spans="2:7" ht="14.25">
      <c r="B1293" s="197"/>
      <c r="C1293" s="197"/>
      <c r="D1293" s="197"/>
      <c r="E1293" s="198"/>
      <c r="F1293" s="198"/>
      <c r="G1293" s="196"/>
    </row>
    <row r="1294" spans="2:7" ht="14.25">
      <c r="B1294" s="189"/>
      <c r="C1294" s="189"/>
      <c r="D1294" s="189"/>
      <c r="E1294" s="189"/>
      <c r="F1294" s="189"/>
      <c r="G1294" s="189"/>
    </row>
    <row r="1295" spans="2:7" ht="15">
      <c r="B1295" s="186"/>
      <c r="C1295" s="186"/>
      <c r="D1295" s="187"/>
      <c r="E1295" s="188"/>
      <c r="F1295" s="188"/>
      <c r="G1295" s="188"/>
    </row>
    <row r="1296" spans="2:7" ht="14.25">
      <c r="B1296" s="189"/>
      <c r="C1296" s="189"/>
      <c r="D1296" s="190"/>
      <c r="E1296" s="191"/>
      <c r="F1296" s="192"/>
      <c r="G1296" s="192"/>
    </row>
    <row r="1297" spans="2:7" ht="14.25">
      <c r="B1297" s="193"/>
      <c r="C1297" s="193"/>
      <c r="D1297" s="194"/>
      <c r="E1297" s="195"/>
      <c r="F1297" s="196"/>
      <c r="G1297" s="196"/>
    </row>
    <row r="1298" spans="2:7" ht="14.25">
      <c r="B1298" s="197"/>
      <c r="C1298" s="197"/>
      <c r="D1298" s="197"/>
      <c r="E1298" s="196"/>
      <c r="F1298" s="197"/>
      <c r="G1298" s="196"/>
    </row>
    <row r="1299" spans="2:7" ht="14.25">
      <c r="B1299" s="197"/>
      <c r="C1299" s="197"/>
      <c r="D1299" s="197"/>
      <c r="E1299" s="198"/>
      <c r="F1299" s="198"/>
      <c r="G1299" s="196"/>
    </row>
    <row r="1300" spans="2:7" ht="14.25">
      <c r="B1300" s="189"/>
      <c r="C1300" s="189"/>
      <c r="D1300" s="189"/>
      <c r="E1300" s="189"/>
      <c r="F1300" s="189"/>
      <c r="G1300" s="189"/>
    </row>
    <row r="1301" spans="2:7" ht="15">
      <c r="B1301" s="186"/>
      <c r="C1301" s="186"/>
      <c r="D1301" s="187"/>
      <c r="E1301" s="188"/>
      <c r="F1301" s="188"/>
      <c r="G1301" s="188"/>
    </row>
    <row r="1302" spans="2:7" ht="14.25">
      <c r="B1302" s="189"/>
      <c r="C1302" s="189"/>
      <c r="D1302" s="190"/>
      <c r="E1302" s="191"/>
      <c r="F1302" s="192"/>
      <c r="G1302" s="192"/>
    </row>
    <row r="1303" spans="2:7" ht="14.25">
      <c r="B1303" s="193"/>
      <c r="C1303" s="193"/>
      <c r="D1303" s="194"/>
      <c r="E1303" s="195"/>
      <c r="F1303" s="196"/>
      <c r="G1303" s="196"/>
    </row>
    <row r="1304" spans="2:7" ht="14.25">
      <c r="B1304" s="193"/>
      <c r="C1304" s="193"/>
      <c r="D1304" s="194"/>
      <c r="E1304" s="195"/>
      <c r="F1304" s="196"/>
      <c r="G1304" s="196"/>
    </row>
    <row r="1305" spans="2:7" ht="14.25">
      <c r="B1305" s="197"/>
      <c r="C1305" s="197"/>
      <c r="D1305" s="197"/>
      <c r="E1305" s="196"/>
      <c r="F1305" s="197"/>
      <c r="G1305" s="196"/>
    </row>
    <row r="1306" spans="2:7" ht="14.25">
      <c r="B1306" s="197"/>
      <c r="C1306" s="197"/>
      <c r="D1306" s="197"/>
      <c r="E1306" s="198"/>
      <c r="F1306" s="198"/>
      <c r="G1306" s="196"/>
    </row>
    <row r="1307" spans="2:7" ht="14.25">
      <c r="B1307" s="189"/>
      <c r="C1307" s="189"/>
      <c r="D1307" s="189"/>
      <c r="E1307" s="189"/>
      <c r="F1307" s="189"/>
      <c r="G1307" s="189"/>
    </row>
    <row r="1308" spans="2:7" ht="15">
      <c r="B1308" s="186"/>
      <c r="C1308" s="186"/>
      <c r="D1308" s="187"/>
      <c r="E1308" s="188"/>
      <c r="F1308" s="188"/>
      <c r="G1308" s="188"/>
    </row>
    <row r="1309" spans="2:7" ht="14.25">
      <c r="B1309" s="189"/>
      <c r="C1309" s="189"/>
      <c r="D1309" s="190"/>
      <c r="E1309" s="191"/>
      <c r="F1309" s="192"/>
      <c r="G1309" s="192"/>
    </row>
    <row r="1310" spans="2:7" ht="14.25">
      <c r="B1310" s="193"/>
      <c r="C1310" s="193"/>
      <c r="D1310" s="194"/>
      <c r="E1310" s="195"/>
      <c r="F1310" s="196"/>
      <c r="G1310" s="196"/>
    </row>
    <row r="1311" spans="2:7" ht="14.25">
      <c r="B1311" s="197"/>
      <c r="C1311" s="197"/>
      <c r="D1311" s="197"/>
      <c r="E1311" s="196"/>
      <c r="F1311" s="197"/>
      <c r="G1311" s="196"/>
    </row>
    <row r="1312" spans="2:7" ht="14.25">
      <c r="B1312" s="197"/>
      <c r="C1312" s="197"/>
      <c r="D1312" s="197"/>
      <c r="E1312" s="198"/>
      <c r="F1312" s="198"/>
      <c r="G1312" s="196"/>
    </row>
    <row r="1313" spans="2:7" ht="14.25">
      <c r="B1313" s="189"/>
      <c r="C1313" s="189"/>
      <c r="D1313" s="189"/>
      <c r="E1313" s="189"/>
      <c r="F1313" s="189"/>
      <c r="G1313" s="189"/>
    </row>
    <row r="1314" spans="2:7" ht="15">
      <c r="B1314" s="186"/>
      <c r="C1314" s="186"/>
      <c r="D1314" s="187"/>
      <c r="E1314" s="188"/>
      <c r="F1314" s="188"/>
      <c r="G1314" s="188"/>
    </row>
    <row r="1315" spans="2:7" ht="14.25">
      <c r="B1315" s="189"/>
      <c r="C1315" s="189"/>
      <c r="D1315" s="190"/>
      <c r="E1315" s="191"/>
      <c r="F1315" s="192"/>
      <c r="G1315" s="192"/>
    </row>
    <row r="1316" spans="2:7" ht="14.25">
      <c r="B1316" s="193"/>
      <c r="C1316" s="193"/>
      <c r="D1316" s="194"/>
      <c r="E1316" s="195"/>
      <c r="F1316" s="196"/>
      <c r="G1316" s="196"/>
    </row>
    <row r="1317" spans="2:7" ht="14.25">
      <c r="B1317" s="193"/>
      <c r="C1317" s="193"/>
      <c r="D1317" s="194"/>
      <c r="E1317" s="195"/>
      <c r="F1317" s="196"/>
      <c r="G1317" s="196"/>
    </row>
    <row r="1318" spans="2:7" ht="14.25">
      <c r="B1318" s="193"/>
      <c r="C1318" s="193"/>
      <c r="D1318" s="194"/>
      <c r="E1318" s="195"/>
      <c r="F1318" s="196"/>
      <c r="G1318" s="196"/>
    </row>
    <row r="1319" spans="2:7" ht="14.25">
      <c r="B1319" s="197"/>
      <c r="C1319" s="197"/>
      <c r="D1319" s="197"/>
      <c r="E1319" s="196"/>
      <c r="F1319" s="197"/>
      <c r="G1319" s="196"/>
    </row>
    <row r="1320" spans="2:7" ht="14.25">
      <c r="B1320" s="197"/>
      <c r="C1320" s="197"/>
      <c r="D1320" s="197"/>
      <c r="E1320" s="198"/>
      <c r="F1320" s="198"/>
      <c r="G1320" s="196"/>
    </row>
    <row r="1321" spans="2:7" ht="14.25">
      <c r="B1321" s="189"/>
      <c r="C1321" s="189"/>
      <c r="D1321" s="189"/>
      <c r="E1321" s="189"/>
      <c r="F1321" s="189"/>
      <c r="G1321" s="189"/>
    </row>
    <row r="1322" spans="2:7" ht="15">
      <c r="B1322" s="186"/>
      <c r="C1322" s="186"/>
      <c r="D1322" s="187"/>
      <c r="E1322" s="188"/>
      <c r="F1322" s="188"/>
      <c r="G1322" s="188"/>
    </row>
    <row r="1323" spans="2:7" ht="14.25">
      <c r="B1323" s="189"/>
      <c r="C1323" s="189"/>
      <c r="D1323" s="190"/>
      <c r="E1323" s="191"/>
      <c r="F1323" s="192"/>
      <c r="G1323" s="192"/>
    </row>
    <row r="1324" spans="2:7" ht="14.25">
      <c r="B1324" s="193"/>
      <c r="C1324" s="193"/>
      <c r="D1324" s="194"/>
      <c r="E1324" s="195"/>
      <c r="F1324" s="196"/>
      <c r="G1324" s="196"/>
    </row>
    <row r="1325" spans="2:7" ht="14.25">
      <c r="B1325" s="193"/>
      <c r="C1325" s="193"/>
      <c r="D1325" s="194"/>
      <c r="E1325" s="195"/>
      <c r="F1325" s="196"/>
      <c r="G1325" s="196"/>
    </row>
    <row r="1326" spans="2:7" ht="14.25">
      <c r="B1326" s="193"/>
      <c r="C1326" s="193"/>
      <c r="D1326" s="194"/>
      <c r="E1326" s="195"/>
      <c r="F1326" s="196"/>
      <c r="G1326" s="196"/>
    </row>
    <row r="1327" spans="2:7" ht="14.25">
      <c r="B1327" s="197"/>
      <c r="C1327" s="197"/>
      <c r="D1327" s="197"/>
      <c r="E1327" s="196"/>
      <c r="F1327" s="197"/>
      <c r="G1327" s="196"/>
    </row>
    <row r="1328" spans="2:7" ht="14.25">
      <c r="B1328" s="197"/>
      <c r="C1328" s="197"/>
      <c r="D1328" s="197"/>
      <c r="E1328" s="198"/>
      <c r="F1328" s="198"/>
      <c r="G1328" s="196"/>
    </row>
    <row r="1329" spans="2:7" ht="14.25">
      <c r="B1329" s="189"/>
      <c r="C1329" s="189"/>
      <c r="D1329" s="189"/>
      <c r="E1329" s="189"/>
      <c r="F1329" s="189"/>
      <c r="G1329" s="189"/>
    </row>
    <row r="1330" spans="2:7" ht="15">
      <c r="B1330" s="186"/>
      <c r="C1330" s="186"/>
      <c r="D1330" s="187"/>
      <c r="E1330" s="188"/>
      <c r="F1330" s="188"/>
      <c r="G1330" s="188"/>
    </row>
    <row r="1331" spans="2:7" ht="14.25">
      <c r="B1331" s="189"/>
      <c r="C1331" s="189"/>
      <c r="D1331" s="190"/>
      <c r="E1331" s="191"/>
      <c r="F1331" s="192"/>
      <c r="G1331" s="192"/>
    </row>
    <row r="1332" spans="2:7" ht="14.25">
      <c r="B1332" s="193"/>
      <c r="C1332" s="193"/>
      <c r="D1332" s="194"/>
      <c r="E1332" s="195"/>
      <c r="F1332" s="196"/>
      <c r="G1332" s="196"/>
    </row>
    <row r="1333" spans="2:7" ht="14.25">
      <c r="B1333" s="193"/>
      <c r="C1333" s="193"/>
      <c r="D1333" s="194"/>
      <c r="E1333" s="195"/>
      <c r="F1333" s="196"/>
      <c r="G1333" s="196"/>
    </row>
    <row r="1334" spans="2:7" ht="14.25">
      <c r="B1334" s="193"/>
      <c r="C1334" s="193"/>
      <c r="D1334" s="194"/>
      <c r="E1334" s="195"/>
      <c r="F1334" s="196"/>
      <c r="G1334" s="196"/>
    </row>
    <row r="1335" spans="2:7" ht="14.25">
      <c r="B1335" s="197"/>
      <c r="C1335" s="197"/>
      <c r="D1335" s="197"/>
      <c r="E1335" s="196"/>
      <c r="F1335" s="197"/>
      <c r="G1335" s="196"/>
    </row>
    <row r="1336" spans="2:7" ht="14.25">
      <c r="B1336" s="197"/>
      <c r="C1336" s="197"/>
      <c r="D1336" s="197"/>
      <c r="E1336" s="198"/>
      <c r="F1336" s="198"/>
      <c r="G1336" s="196"/>
    </row>
    <row r="1337" spans="2:7" ht="14.25">
      <c r="B1337" s="189"/>
      <c r="C1337" s="189"/>
      <c r="D1337" s="189"/>
      <c r="E1337" s="189"/>
      <c r="F1337" s="189"/>
      <c r="G1337" s="189"/>
    </row>
    <row r="1338" spans="2:7" ht="15">
      <c r="B1338" s="186"/>
      <c r="C1338" s="186"/>
      <c r="D1338" s="187"/>
      <c r="E1338" s="188"/>
      <c r="F1338" s="188"/>
      <c r="G1338" s="188"/>
    </row>
    <row r="1339" spans="2:7" ht="14.25">
      <c r="B1339" s="189"/>
      <c r="C1339" s="189"/>
      <c r="D1339" s="190"/>
      <c r="E1339" s="191"/>
      <c r="F1339" s="192"/>
      <c r="G1339" s="192"/>
    </row>
    <row r="1340" spans="2:7" ht="14.25">
      <c r="B1340" s="193"/>
      <c r="C1340" s="193"/>
      <c r="D1340" s="194"/>
      <c r="E1340" s="195"/>
      <c r="F1340" s="196"/>
      <c r="G1340" s="196"/>
    </row>
    <row r="1341" spans="2:7" ht="14.25">
      <c r="B1341" s="193"/>
      <c r="C1341" s="193"/>
      <c r="D1341" s="194"/>
      <c r="E1341" s="195"/>
      <c r="F1341" s="196"/>
      <c r="G1341" s="196"/>
    </row>
    <row r="1342" spans="2:7" ht="14.25">
      <c r="B1342" s="193"/>
      <c r="C1342" s="193"/>
      <c r="D1342" s="194"/>
      <c r="E1342" s="195"/>
      <c r="F1342" s="196"/>
      <c r="G1342" s="196"/>
    </row>
    <row r="1343" spans="2:7" ht="14.25">
      <c r="B1343" s="197"/>
      <c r="C1343" s="197"/>
      <c r="D1343" s="197"/>
      <c r="E1343" s="196"/>
      <c r="F1343" s="197"/>
      <c r="G1343" s="196"/>
    </row>
    <row r="1344" spans="2:7" ht="14.25">
      <c r="B1344" s="197"/>
      <c r="C1344" s="197"/>
      <c r="D1344" s="197"/>
      <c r="E1344" s="198"/>
      <c r="F1344" s="198"/>
      <c r="G1344" s="196"/>
    </row>
    <row r="1345" spans="2:7" ht="14.25">
      <c r="B1345" s="189"/>
      <c r="C1345" s="189"/>
      <c r="D1345" s="189"/>
      <c r="E1345" s="189"/>
      <c r="F1345" s="189"/>
      <c r="G1345" s="189"/>
    </row>
    <row r="1346" spans="2:7" ht="15">
      <c r="B1346" s="186"/>
      <c r="C1346" s="186"/>
      <c r="D1346" s="187"/>
      <c r="E1346" s="188"/>
      <c r="F1346" s="188"/>
      <c r="G1346" s="188"/>
    </row>
    <row r="1347" spans="2:7" ht="14.25">
      <c r="B1347" s="189"/>
      <c r="C1347" s="189"/>
      <c r="D1347" s="190"/>
      <c r="E1347" s="191"/>
      <c r="F1347" s="192"/>
      <c r="G1347" s="192"/>
    </row>
    <row r="1348" spans="2:7" ht="14.25">
      <c r="B1348" s="193"/>
      <c r="C1348" s="193"/>
      <c r="D1348" s="194"/>
      <c r="E1348" s="195"/>
      <c r="F1348" s="196"/>
      <c r="G1348" s="196"/>
    </row>
    <row r="1349" spans="2:7" ht="14.25">
      <c r="B1349" s="193"/>
      <c r="C1349" s="193"/>
      <c r="D1349" s="194"/>
      <c r="E1349" s="195"/>
      <c r="F1349" s="196"/>
      <c r="G1349" s="196"/>
    </row>
    <row r="1350" spans="2:7" ht="14.25">
      <c r="B1350" s="193"/>
      <c r="C1350" s="193"/>
      <c r="D1350" s="194"/>
      <c r="E1350" s="195"/>
      <c r="F1350" s="196"/>
      <c r="G1350" s="196"/>
    </row>
    <row r="1351" spans="2:7" ht="14.25">
      <c r="B1351" s="197"/>
      <c r="C1351" s="197"/>
      <c r="D1351" s="197"/>
      <c r="E1351" s="196"/>
      <c r="F1351" s="197"/>
      <c r="G1351" s="196"/>
    </row>
    <row r="1352" spans="2:7" ht="14.25">
      <c r="B1352" s="197"/>
      <c r="C1352" s="197"/>
      <c r="D1352" s="197"/>
      <c r="E1352" s="198"/>
      <c r="F1352" s="198"/>
      <c r="G1352" s="196"/>
    </row>
    <row r="1353" spans="2:7" ht="14.25">
      <c r="B1353" s="189"/>
      <c r="C1353" s="189"/>
      <c r="D1353" s="189"/>
      <c r="E1353" s="189"/>
      <c r="F1353" s="189"/>
      <c r="G1353" s="189"/>
    </row>
    <row r="1354" spans="2:7" ht="15">
      <c r="B1354" s="186"/>
      <c r="C1354" s="186"/>
      <c r="D1354" s="187"/>
      <c r="E1354" s="188"/>
      <c r="F1354" s="188"/>
      <c r="G1354" s="188"/>
    </row>
    <row r="1355" spans="2:7" ht="14.25">
      <c r="B1355" s="189"/>
      <c r="C1355" s="189"/>
      <c r="D1355" s="190"/>
      <c r="E1355" s="191"/>
      <c r="F1355" s="192"/>
      <c r="G1355" s="192"/>
    </row>
    <row r="1356" spans="2:7" ht="14.25">
      <c r="B1356" s="193"/>
      <c r="C1356" s="193"/>
      <c r="D1356" s="194"/>
      <c r="E1356" s="195"/>
      <c r="F1356" s="196"/>
      <c r="G1356" s="196"/>
    </row>
    <row r="1357" spans="2:7" ht="14.25">
      <c r="B1357" s="197"/>
      <c r="C1357" s="197"/>
      <c r="D1357" s="197"/>
      <c r="E1357" s="196"/>
      <c r="F1357" s="197"/>
      <c r="G1357" s="196"/>
    </row>
    <row r="1358" spans="2:7" ht="14.25">
      <c r="B1358" s="197"/>
      <c r="C1358" s="197"/>
      <c r="D1358" s="197"/>
      <c r="E1358" s="198"/>
      <c r="F1358" s="198"/>
      <c r="G1358" s="196"/>
    </row>
    <row r="1359" spans="2:7" ht="14.25">
      <c r="B1359" s="189"/>
      <c r="C1359" s="189"/>
      <c r="D1359" s="189"/>
      <c r="E1359" s="189"/>
      <c r="F1359" s="189"/>
      <c r="G1359" s="189"/>
    </row>
    <row r="1360" spans="2:7" ht="15">
      <c r="B1360" s="186"/>
      <c r="C1360" s="186"/>
      <c r="D1360" s="187"/>
      <c r="E1360" s="188"/>
      <c r="F1360" s="188"/>
      <c r="G1360" s="188"/>
    </row>
    <row r="1361" spans="2:7" ht="14.25">
      <c r="B1361" s="189"/>
      <c r="C1361" s="189"/>
      <c r="D1361" s="190"/>
      <c r="E1361" s="191"/>
      <c r="F1361" s="192"/>
      <c r="G1361" s="192"/>
    </row>
    <row r="1362" spans="2:7" ht="14.25">
      <c r="B1362" s="193"/>
      <c r="C1362" s="193"/>
      <c r="D1362" s="194"/>
      <c r="E1362" s="195"/>
      <c r="F1362" s="196"/>
      <c r="G1362" s="196"/>
    </row>
    <row r="1363" spans="2:7" ht="14.25">
      <c r="B1363" s="197"/>
      <c r="C1363" s="197"/>
      <c r="D1363" s="197"/>
      <c r="E1363" s="196"/>
      <c r="F1363" s="197"/>
      <c r="G1363" s="196"/>
    </row>
    <row r="1364" spans="2:7" ht="14.25">
      <c r="B1364" s="197"/>
      <c r="C1364" s="197"/>
      <c r="D1364" s="197"/>
      <c r="E1364" s="198"/>
      <c r="F1364" s="198"/>
      <c r="G1364" s="196"/>
    </row>
    <row r="1365" spans="2:7" ht="14.25">
      <c r="B1365" s="189"/>
      <c r="C1365" s="189"/>
      <c r="D1365" s="189"/>
      <c r="E1365" s="189"/>
      <c r="F1365" s="189"/>
      <c r="G1365" s="189"/>
    </row>
    <row r="1366" spans="2:7" ht="15">
      <c r="B1366" s="186"/>
      <c r="C1366" s="186"/>
      <c r="D1366" s="187"/>
      <c r="E1366" s="188"/>
      <c r="F1366" s="188"/>
      <c r="G1366" s="188"/>
    </row>
    <row r="1367" spans="2:7" ht="14.25">
      <c r="B1367" s="189"/>
      <c r="C1367" s="189"/>
      <c r="D1367" s="190"/>
      <c r="E1367" s="191"/>
      <c r="F1367" s="192"/>
      <c r="G1367" s="192"/>
    </row>
    <row r="1368" spans="2:7" ht="14.25">
      <c r="B1368" s="193"/>
      <c r="C1368" s="193"/>
      <c r="D1368" s="194"/>
      <c r="E1368" s="195"/>
      <c r="F1368" s="196"/>
      <c r="G1368" s="196"/>
    </row>
    <row r="1369" spans="2:7" ht="14.25">
      <c r="B1369" s="197"/>
      <c r="C1369" s="197"/>
      <c r="D1369" s="197"/>
      <c r="E1369" s="196"/>
      <c r="F1369" s="197"/>
      <c r="G1369" s="196"/>
    </row>
    <row r="1370" spans="2:7" ht="14.25">
      <c r="B1370" s="197"/>
      <c r="C1370" s="197"/>
      <c r="D1370" s="197"/>
      <c r="E1370" s="198"/>
      <c r="F1370" s="198"/>
      <c r="G1370" s="196"/>
    </row>
    <row r="1371" spans="2:7" ht="14.25">
      <c r="B1371" s="189"/>
      <c r="C1371" s="189"/>
      <c r="D1371" s="189"/>
      <c r="E1371" s="189"/>
      <c r="F1371" s="189"/>
      <c r="G1371" s="189"/>
    </row>
    <row r="1372" spans="2:7" ht="15">
      <c r="B1372" s="186"/>
      <c r="C1372" s="186"/>
      <c r="D1372" s="187"/>
      <c r="E1372" s="188"/>
      <c r="F1372" s="188"/>
      <c r="G1372" s="188"/>
    </row>
    <row r="1373" spans="2:7" ht="14.25">
      <c r="B1373" s="189"/>
      <c r="C1373" s="189"/>
      <c r="D1373" s="190"/>
      <c r="E1373" s="191"/>
      <c r="F1373" s="192"/>
      <c r="G1373" s="192"/>
    </row>
    <row r="1374" spans="2:7" ht="14.25">
      <c r="B1374" s="193"/>
      <c r="C1374" s="193"/>
      <c r="D1374" s="194"/>
      <c r="E1374" s="195"/>
      <c r="F1374" s="196"/>
      <c r="G1374" s="196"/>
    </row>
    <row r="1375" spans="2:7" ht="14.25">
      <c r="B1375" s="197"/>
      <c r="C1375" s="197"/>
      <c r="D1375" s="197"/>
      <c r="E1375" s="196"/>
      <c r="F1375" s="197"/>
      <c r="G1375" s="196"/>
    </row>
    <row r="1376" spans="2:7" ht="14.25">
      <c r="B1376" s="197"/>
      <c r="C1376" s="197"/>
      <c r="D1376" s="197"/>
      <c r="E1376" s="198"/>
      <c r="F1376" s="198"/>
      <c r="G1376" s="196"/>
    </row>
    <row r="1377" spans="2:7" ht="14.25">
      <c r="B1377" s="189"/>
      <c r="C1377" s="189"/>
      <c r="D1377" s="189"/>
      <c r="E1377" s="189"/>
      <c r="F1377" s="189"/>
      <c r="G1377" s="189"/>
    </row>
    <row r="1378" spans="2:7" ht="15">
      <c r="B1378" s="186"/>
      <c r="C1378" s="186"/>
      <c r="D1378" s="187"/>
      <c r="E1378" s="188"/>
      <c r="F1378" s="188"/>
      <c r="G1378" s="188"/>
    </row>
    <row r="1379" spans="2:7" ht="14.25">
      <c r="B1379" s="189"/>
      <c r="C1379" s="189"/>
      <c r="D1379" s="190"/>
      <c r="E1379" s="191"/>
      <c r="F1379" s="192"/>
      <c r="G1379" s="192"/>
    </row>
    <row r="1380" spans="2:7" ht="14.25">
      <c r="B1380" s="193"/>
      <c r="C1380" s="193"/>
      <c r="D1380" s="194"/>
      <c r="E1380" s="195"/>
      <c r="F1380" s="196"/>
      <c r="G1380" s="196"/>
    </row>
    <row r="1381" spans="2:7" ht="14.25">
      <c r="B1381" s="197"/>
      <c r="C1381" s="197"/>
      <c r="D1381" s="197"/>
      <c r="E1381" s="196"/>
      <c r="F1381" s="197"/>
      <c r="G1381" s="196"/>
    </row>
    <row r="1382" spans="2:7" ht="14.25">
      <c r="B1382" s="197"/>
      <c r="C1382" s="197"/>
      <c r="D1382" s="197"/>
      <c r="E1382" s="198"/>
      <c r="F1382" s="198"/>
      <c r="G1382" s="196"/>
    </row>
    <row r="1383" spans="2:7" ht="14.25">
      <c r="B1383" s="189"/>
      <c r="C1383" s="189"/>
      <c r="D1383" s="189"/>
      <c r="E1383" s="189"/>
      <c r="F1383" s="189"/>
      <c r="G1383" s="189"/>
    </row>
    <row r="1384" spans="2:7" ht="15">
      <c r="B1384" s="186"/>
      <c r="C1384" s="186"/>
      <c r="D1384" s="187"/>
      <c r="E1384" s="188"/>
      <c r="F1384" s="188"/>
      <c r="G1384" s="188"/>
    </row>
    <row r="1385" spans="2:7" ht="14.25">
      <c r="B1385" s="189"/>
      <c r="C1385" s="189"/>
      <c r="D1385" s="190"/>
      <c r="E1385" s="191"/>
      <c r="F1385" s="192"/>
      <c r="G1385" s="192"/>
    </row>
    <row r="1386" spans="2:7" ht="14.25">
      <c r="B1386" s="193"/>
      <c r="C1386" s="193"/>
      <c r="D1386" s="194"/>
      <c r="E1386" s="195"/>
      <c r="F1386" s="196"/>
      <c r="G1386" s="196"/>
    </row>
    <row r="1387" spans="2:7" ht="14.25">
      <c r="B1387" s="197"/>
      <c r="C1387" s="197"/>
      <c r="D1387" s="197"/>
      <c r="E1387" s="196"/>
      <c r="F1387" s="197"/>
      <c r="G1387" s="196"/>
    </row>
    <row r="1388" spans="2:7" ht="14.25">
      <c r="B1388" s="197"/>
      <c r="C1388" s="197"/>
      <c r="D1388" s="197"/>
      <c r="E1388" s="198"/>
      <c r="F1388" s="198"/>
      <c r="G1388" s="196"/>
    </row>
    <row r="1389" spans="2:7" ht="14.25">
      <c r="B1389" s="189"/>
      <c r="C1389" s="189"/>
      <c r="D1389" s="189"/>
      <c r="E1389" s="189"/>
      <c r="F1389" s="189"/>
      <c r="G1389" s="189"/>
    </row>
    <row r="1390" spans="2:7" ht="15">
      <c r="B1390" s="186"/>
      <c r="C1390" s="186"/>
      <c r="D1390" s="187"/>
      <c r="E1390" s="188"/>
      <c r="F1390" s="188"/>
      <c r="G1390" s="188"/>
    </row>
    <row r="1391" spans="2:7" ht="14.25">
      <c r="B1391" s="189"/>
      <c r="C1391" s="189"/>
      <c r="D1391" s="190"/>
      <c r="E1391" s="191"/>
      <c r="F1391" s="192"/>
      <c r="G1391" s="192"/>
    </row>
    <row r="1392" spans="2:7" ht="14.25">
      <c r="B1392" s="193"/>
      <c r="C1392" s="193"/>
      <c r="D1392" s="194"/>
      <c r="E1392" s="195"/>
      <c r="F1392" s="196"/>
      <c r="G1392" s="196"/>
    </row>
    <row r="1393" spans="2:7" ht="14.25">
      <c r="B1393" s="197"/>
      <c r="C1393" s="197"/>
      <c r="D1393" s="197"/>
      <c r="E1393" s="196"/>
      <c r="F1393" s="197"/>
      <c r="G1393" s="196"/>
    </row>
    <row r="1394" spans="2:7" ht="14.25">
      <c r="B1394" s="197"/>
      <c r="C1394" s="197"/>
      <c r="D1394" s="197"/>
      <c r="E1394" s="198"/>
      <c r="F1394" s="198"/>
      <c r="G1394" s="196"/>
    </row>
    <row r="1395" spans="2:7" ht="14.25">
      <c r="B1395" s="189"/>
      <c r="C1395" s="189"/>
      <c r="D1395" s="189"/>
      <c r="E1395" s="189"/>
      <c r="F1395" s="189"/>
      <c r="G1395" s="189"/>
    </row>
    <row r="1396" spans="2:7" ht="15">
      <c r="B1396" s="186"/>
      <c r="C1396" s="186"/>
      <c r="D1396" s="187"/>
      <c r="E1396" s="188"/>
      <c r="F1396" s="188"/>
      <c r="G1396" s="188"/>
    </row>
    <row r="1397" spans="2:7" ht="14.25">
      <c r="B1397" s="189"/>
      <c r="C1397" s="189"/>
      <c r="D1397" s="190"/>
      <c r="E1397" s="191"/>
      <c r="F1397" s="192"/>
      <c r="G1397" s="192"/>
    </row>
    <row r="1398" spans="2:7" ht="14.25">
      <c r="B1398" s="193"/>
      <c r="C1398" s="193"/>
      <c r="D1398" s="194"/>
      <c r="E1398" s="195"/>
      <c r="F1398" s="196"/>
      <c r="G1398" s="196"/>
    </row>
    <row r="1399" spans="2:7" ht="14.25">
      <c r="B1399" s="197"/>
      <c r="C1399" s="197"/>
      <c r="D1399" s="197"/>
      <c r="E1399" s="196"/>
      <c r="F1399" s="197"/>
      <c r="G1399" s="196"/>
    </row>
    <row r="1400" spans="2:7" ht="14.25">
      <c r="B1400" s="197"/>
      <c r="C1400" s="197"/>
      <c r="D1400" s="197"/>
      <c r="E1400" s="198"/>
      <c r="F1400" s="198"/>
      <c r="G1400" s="196"/>
    </row>
    <row r="1401" spans="2:7" ht="14.25">
      <c r="B1401" s="189"/>
      <c r="C1401" s="189"/>
      <c r="D1401" s="189"/>
      <c r="E1401" s="189"/>
      <c r="F1401" s="189"/>
      <c r="G1401" s="189"/>
    </row>
    <row r="1402" spans="2:7" ht="15">
      <c r="B1402" s="186"/>
      <c r="C1402" s="186"/>
      <c r="D1402" s="187"/>
      <c r="E1402" s="188"/>
      <c r="F1402" s="188"/>
      <c r="G1402" s="188"/>
    </row>
    <row r="1403" spans="2:7" ht="14.25">
      <c r="B1403" s="189"/>
      <c r="C1403" s="189"/>
      <c r="D1403" s="190"/>
      <c r="E1403" s="191"/>
      <c r="F1403" s="192"/>
      <c r="G1403" s="192"/>
    </row>
    <row r="1404" spans="2:7" ht="14.25">
      <c r="B1404" s="193"/>
      <c r="C1404" s="193"/>
      <c r="D1404" s="194"/>
      <c r="E1404" s="195"/>
      <c r="F1404" s="196"/>
      <c r="G1404" s="196"/>
    </row>
    <row r="1405" spans="2:7" ht="14.25">
      <c r="B1405" s="197"/>
      <c r="C1405" s="197"/>
      <c r="D1405" s="197"/>
      <c r="E1405" s="196"/>
      <c r="F1405" s="197"/>
      <c r="G1405" s="196"/>
    </row>
    <row r="1406" spans="2:7" ht="14.25">
      <c r="B1406" s="197"/>
      <c r="C1406" s="197"/>
      <c r="D1406" s="197"/>
      <c r="E1406" s="198"/>
      <c r="F1406" s="198"/>
      <c r="G1406" s="196"/>
    </row>
    <row r="1407" spans="2:7" ht="14.25">
      <c r="B1407" s="189"/>
      <c r="C1407" s="189"/>
      <c r="D1407" s="189"/>
      <c r="E1407" s="189"/>
      <c r="F1407" s="189"/>
      <c r="G1407" s="189"/>
    </row>
    <row r="1408" spans="2:7" ht="15">
      <c r="B1408" s="186"/>
      <c r="C1408" s="186"/>
      <c r="D1408" s="187"/>
      <c r="E1408" s="188"/>
      <c r="F1408" s="188"/>
      <c r="G1408" s="188"/>
    </row>
    <row r="1409" spans="2:7" ht="14.25">
      <c r="B1409" s="189"/>
      <c r="C1409" s="189"/>
      <c r="D1409" s="190"/>
      <c r="E1409" s="191"/>
      <c r="F1409" s="192"/>
      <c r="G1409" s="192"/>
    </row>
    <row r="1410" spans="2:7" ht="14.25">
      <c r="B1410" s="193"/>
      <c r="C1410" s="193"/>
      <c r="D1410" s="194"/>
      <c r="E1410" s="195"/>
      <c r="F1410" s="196"/>
      <c r="G1410" s="196"/>
    </row>
    <row r="1411" spans="2:7" ht="14.25">
      <c r="B1411" s="197"/>
      <c r="C1411" s="197"/>
      <c r="D1411" s="197"/>
      <c r="E1411" s="196"/>
      <c r="F1411" s="197"/>
      <c r="G1411" s="196"/>
    </row>
    <row r="1412" spans="2:7" ht="14.25">
      <c r="B1412" s="197"/>
      <c r="C1412" s="197"/>
      <c r="D1412" s="197"/>
      <c r="E1412" s="198"/>
      <c r="F1412" s="198"/>
      <c r="G1412" s="196"/>
    </row>
    <row r="1413" spans="2:7" ht="14.25">
      <c r="B1413" s="189"/>
      <c r="C1413" s="189"/>
      <c r="D1413" s="189"/>
      <c r="E1413" s="189"/>
      <c r="F1413" s="189"/>
      <c r="G1413" s="189"/>
    </row>
    <row r="1414" spans="2:7" ht="15">
      <c r="B1414" s="186"/>
      <c r="C1414" s="186"/>
      <c r="D1414" s="187"/>
      <c r="E1414" s="188"/>
      <c r="F1414" s="188"/>
      <c r="G1414" s="188"/>
    </row>
    <row r="1415" spans="2:7" ht="14.25">
      <c r="B1415" s="189"/>
      <c r="C1415" s="189"/>
      <c r="D1415" s="190"/>
      <c r="E1415" s="191"/>
      <c r="F1415" s="192"/>
      <c r="G1415" s="192"/>
    </row>
    <row r="1416" spans="2:7" ht="14.25">
      <c r="B1416" s="193"/>
      <c r="C1416" s="193"/>
      <c r="D1416" s="194"/>
      <c r="E1416" s="195"/>
      <c r="F1416" s="196"/>
      <c r="G1416" s="196"/>
    </row>
    <row r="1417" spans="2:7" ht="14.25">
      <c r="B1417" s="197"/>
      <c r="C1417" s="197"/>
      <c r="D1417" s="197"/>
      <c r="E1417" s="196"/>
      <c r="F1417" s="197"/>
      <c r="G1417" s="196"/>
    </row>
    <row r="1418" spans="2:7" ht="14.25">
      <c r="B1418" s="197"/>
      <c r="C1418" s="197"/>
      <c r="D1418" s="197"/>
      <c r="E1418" s="198"/>
      <c r="F1418" s="198"/>
      <c r="G1418" s="196"/>
    </row>
    <row r="1419" spans="2:7" ht="14.25">
      <c r="B1419" s="189"/>
      <c r="C1419" s="189"/>
      <c r="D1419" s="189"/>
      <c r="E1419" s="189"/>
      <c r="F1419" s="189"/>
      <c r="G1419" s="189"/>
    </row>
    <row r="1420" spans="2:7" ht="15">
      <c r="B1420" s="186"/>
      <c r="C1420" s="186"/>
      <c r="D1420" s="187"/>
      <c r="E1420" s="188"/>
      <c r="F1420" s="188"/>
      <c r="G1420" s="188"/>
    </row>
    <row r="1421" spans="2:7" ht="14.25">
      <c r="B1421" s="189"/>
      <c r="C1421" s="189"/>
      <c r="D1421" s="190"/>
      <c r="E1421" s="191"/>
      <c r="F1421" s="192"/>
      <c r="G1421" s="192"/>
    </row>
    <row r="1422" spans="2:7" ht="14.25">
      <c r="B1422" s="193"/>
      <c r="C1422" s="193"/>
      <c r="D1422" s="194"/>
      <c r="E1422" s="195"/>
      <c r="F1422" s="196"/>
      <c r="G1422" s="196"/>
    </row>
    <row r="1423" spans="2:7" ht="14.25">
      <c r="B1423" s="197"/>
      <c r="C1423" s="197"/>
      <c r="D1423" s="197"/>
      <c r="E1423" s="196"/>
      <c r="F1423" s="197"/>
      <c r="G1423" s="196"/>
    </row>
    <row r="1424" spans="2:7" ht="14.25">
      <c r="B1424" s="197"/>
      <c r="C1424" s="197"/>
      <c r="D1424" s="197"/>
      <c r="E1424" s="198"/>
      <c r="F1424" s="198"/>
      <c r="G1424" s="196"/>
    </row>
    <row r="1425" spans="2:7" ht="14.25">
      <c r="B1425" s="189"/>
      <c r="C1425" s="189"/>
      <c r="D1425" s="189"/>
      <c r="E1425" s="189"/>
      <c r="F1425" s="189"/>
      <c r="G1425" s="189"/>
    </row>
    <row r="1426" spans="2:7" ht="15">
      <c r="B1426" s="186"/>
      <c r="C1426" s="186"/>
      <c r="D1426" s="187"/>
      <c r="E1426" s="188"/>
      <c r="F1426" s="188"/>
      <c r="G1426" s="188"/>
    </row>
    <row r="1427" spans="2:7" ht="14.25">
      <c r="B1427" s="189"/>
      <c r="C1427" s="189"/>
      <c r="D1427" s="190"/>
      <c r="E1427" s="191"/>
      <c r="F1427" s="192"/>
      <c r="G1427" s="192"/>
    </row>
    <row r="1428" spans="2:7" ht="14.25">
      <c r="B1428" s="193"/>
      <c r="C1428" s="193"/>
      <c r="D1428" s="194"/>
      <c r="E1428" s="195"/>
      <c r="F1428" s="196"/>
      <c r="G1428" s="196"/>
    </row>
    <row r="1429" spans="2:7" ht="14.25">
      <c r="B1429" s="197"/>
      <c r="C1429" s="197"/>
      <c r="D1429" s="197"/>
      <c r="E1429" s="196"/>
      <c r="F1429" s="197"/>
      <c r="G1429" s="196"/>
    </row>
    <row r="1430" spans="2:7" ht="14.25">
      <c r="B1430" s="197"/>
      <c r="C1430" s="197"/>
      <c r="D1430" s="197"/>
      <c r="E1430" s="198"/>
      <c r="F1430" s="198"/>
      <c r="G1430" s="196"/>
    </row>
    <row r="1431" spans="2:7" ht="14.25">
      <c r="B1431" s="189"/>
      <c r="C1431" s="189"/>
      <c r="D1431" s="189"/>
      <c r="E1431" s="189"/>
      <c r="F1431" s="189"/>
      <c r="G1431" s="189"/>
    </row>
    <row r="1432" spans="2:7" ht="15">
      <c r="B1432" s="186"/>
      <c r="C1432" s="186"/>
      <c r="D1432" s="187"/>
      <c r="E1432" s="188"/>
      <c r="F1432" s="188"/>
      <c r="G1432" s="188"/>
    </row>
    <row r="1433" spans="2:7" ht="14.25">
      <c r="B1433" s="189"/>
      <c r="C1433" s="189"/>
      <c r="D1433" s="190"/>
      <c r="E1433" s="191"/>
      <c r="F1433" s="192"/>
      <c r="G1433" s="192"/>
    </row>
    <row r="1434" spans="2:7" ht="14.25">
      <c r="B1434" s="193"/>
      <c r="C1434" s="193"/>
      <c r="D1434" s="194"/>
      <c r="E1434" s="195"/>
      <c r="F1434" s="196"/>
      <c r="G1434" s="196"/>
    </row>
    <row r="1435" spans="2:7" ht="14.25">
      <c r="B1435" s="197"/>
      <c r="C1435" s="197"/>
      <c r="D1435" s="197"/>
      <c r="E1435" s="196"/>
      <c r="F1435" s="197"/>
      <c r="G1435" s="196"/>
    </row>
    <row r="1436" spans="2:7" ht="14.25">
      <c r="B1436" s="197"/>
      <c r="C1436" s="197"/>
      <c r="D1436" s="197"/>
      <c r="E1436" s="198"/>
      <c r="F1436" s="198"/>
      <c r="G1436" s="196"/>
    </row>
    <row r="1437" spans="2:7" ht="14.25">
      <c r="B1437" s="189"/>
      <c r="C1437" s="189"/>
      <c r="D1437" s="189"/>
      <c r="E1437" s="189"/>
      <c r="F1437" s="189"/>
      <c r="G1437" s="189"/>
    </row>
    <row r="1438" spans="2:7" ht="15">
      <c r="B1438" s="186"/>
      <c r="C1438" s="186"/>
      <c r="D1438" s="187"/>
      <c r="E1438" s="188"/>
      <c r="F1438" s="188"/>
      <c r="G1438" s="188"/>
    </row>
    <row r="1439" spans="2:7" ht="14.25">
      <c r="B1439" s="189"/>
      <c r="C1439" s="189"/>
      <c r="D1439" s="190"/>
      <c r="E1439" s="191"/>
      <c r="F1439" s="192"/>
      <c r="G1439" s="192"/>
    </row>
    <row r="1440" spans="2:7" ht="14.25">
      <c r="B1440" s="193"/>
      <c r="C1440" s="193"/>
      <c r="D1440" s="194"/>
      <c r="E1440" s="195"/>
      <c r="F1440" s="196"/>
      <c r="G1440" s="196"/>
    </row>
    <row r="1441" spans="2:7" ht="14.25">
      <c r="B1441" s="197"/>
      <c r="C1441" s="197"/>
      <c r="D1441" s="197"/>
      <c r="E1441" s="196"/>
      <c r="F1441" s="197"/>
      <c r="G1441" s="196"/>
    </row>
    <row r="1442" spans="2:7" ht="14.25">
      <c r="B1442" s="197"/>
      <c r="C1442" s="197"/>
      <c r="D1442" s="197"/>
      <c r="E1442" s="198"/>
      <c r="F1442" s="198"/>
      <c r="G1442" s="196"/>
    </row>
    <row r="1443" spans="2:7" ht="14.25">
      <c r="B1443" s="189"/>
      <c r="C1443" s="189"/>
      <c r="D1443" s="189"/>
      <c r="E1443" s="189"/>
      <c r="F1443" s="189"/>
      <c r="G1443" s="189"/>
    </row>
    <row r="1444" spans="2:7" ht="15">
      <c r="B1444" s="186"/>
      <c r="C1444" s="186"/>
      <c r="D1444" s="187"/>
      <c r="E1444" s="188"/>
      <c r="F1444" s="188"/>
      <c r="G1444" s="188"/>
    </row>
    <row r="1445" spans="2:7" ht="14.25">
      <c r="B1445" s="189"/>
      <c r="C1445" s="189"/>
      <c r="D1445" s="190"/>
      <c r="E1445" s="191"/>
      <c r="F1445" s="192"/>
      <c r="G1445" s="192"/>
    </row>
    <row r="1446" spans="2:7" ht="14.25">
      <c r="B1446" s="193"/>
      <c r="C1446" s="193"/>
      <c r="D1446" s="194"/>
      <c r="E1446" s="195"/>
      <c r="F1446" s="196"/>
      <c r="G1446" s="196"/>
    </row>
    <row r="1447" spans="2:7" ht="14.25">
      <c r="B1447" s="197"/>
      <c r="C1447" s="197"/>
      <c r="D1447" s="197"/>
      <c r="E1447" s="196"/>
      <c r="F1447" s="197"/>
      <c r="G1447" s="196"/>
    </row>
    <row r="1448" spans="2:7" ht="14.25">
      <c r="B1448" s="197"/>
      <c r="C1448" s="197"/>
      <c r="D1448" s="197"/>
      <c r="E1448" s="198"/>
      <c r="F1448" s="198"/>
      <c r="G1448" s="196"/>
    </row>
    <row r="1449" spans="2:7" ht="14.25">
      <c r="B1449" s="189"/>
      <c r="C1449" s="189"/>
      <c r="D1449" s="189"/>
      <c r="E1449" s="189"/>
      <c r="F1449" s="189"/>
      <c r="G1449" s="189"/>
    </row>
    <row r="1450" spans="2:7" ht="15">
      <c r="B1450" s="186"/>
      <c r="C1450" s="186"/>
      <c r="D1450" s="187"/>
      <c r="E1450" s="188"/>
      <c r="F1450" s="188"/>
      <c r="G1450" s="188"/>
    </row>
    <row r="1451" spans="2:7" ht="14.25">
      <c r="B1451" s="189"/>
      <c r="C1451" s="189"/>
      <c r="D1451" s="190"/>
      <c r="E1451" s="191"/>
      <c r="F1451" s="192"/>
      <c r="G1451" s="192"/>
    </row>
    <row r="1452" spans="2:7" ht="14.25">
      <c r="B1452" s="193"/>
      <c r="C1452" s="193"/>
      <c r="D1452" s="194"/>
      <c r="E1452" s="195"/>
      <c r="F1452" s="196"/>
      <c r="G1452" s="196"/>
    </row>
    <row r="1453" spans="2:7" ht="14.25">
      <c r="B1453" s="197"/>
      <c r="C1453" s="197"/>
      <c r="D1453" s="197"/>
      <c r="E1453" s="196"/>
      <c r="F1453" s="197"/>
      <c r="G1453" s="196"/>
    </row>
    <row r="1454" spans="2:7" ht="14.25">
      <c r="B1454" s="197"/>
      <c r="C1454" s="197"/>
      <c r="D1454" s="197"/>
      <c r="E1454" s="198"/>
      <c r="F1454" s="198"/>
      <c r="G1454" s="196"/>
    </row>
    <row r="1455" spans="2:7" ht="14.25">
      <c r="B1455" s="189"/>
      <c r="C1455" s="189"/>
      <c r="D1455" s="189"/>
      <c r="E1455" s="189"/>
      <c r="F1455" s="189"/>
      <c r="G1455" s="189"/>
    </row>
    <row r="1456" spans="2:7" ht="15">
      <c r="B1456" s="186"/>
      <c r="C1456" s="186"/>
      <c r="D1456" s="187"/>
      <c r="E1456" s="188"/>
      <c r="F1456" s="188"/>
      <c r="G1456" s="188"/>
    </row>
    <row r="1457" spans="2:7" ht="14.25">
      <c r="B1457" s="189"/>
      <c r="C1457" s="189"/>
      <c r="D1457" s="190"/>
      <c r="E1457" s="191"/>
      <c r="F1457" s="192"/>
      <c r="G1457" s="192"/>
    </row>
    <row r="1458" spans="2:7" ht="14.25">
      <c r="B1458" s="193"/>
      <c r="C1458" s="193"/>
      <c r="D1458" s="194"/>
      <c r="E1458" s="195"/>
      <c r="F1458" s="196"/>
      <c r="G1458" s="196"/>
    </row>
    <row r="1459" spans="2:7" ht="14.25">
      <c r="B1459" s="197"/>
      <c r="C1459" s="197"/>
      <c r="D1459" s="197"/>
      <c r="E1459" s="196"/>
      <c r="F1459" s="197"/>
      <c r="G1459" s="196"/>
    </row>
    <row r="1460" spans="2:7" ht="14.25">
      <c r="B1460" s="197"/>
      <c r="C1460" s="197"/>
      <c r="D1460" s="197"/>
      <c r="E1460" s="198"/>
      <c r="F1460" s="198"/>
      <c r="G1460" s="196"/>
    </row>
    <row r="1461" spans="2:7" ht="14.25">
      <c r="B1461" s="189"/>
      <c r="C1461" s="189"/>
      <c r="D1461" s="189"/>
      <c r="E1461" s="189"/>
      <c r="F1461" s="189"/>
      <c r="G1461" s="189"/>
    </row>
    <row r="1462" spans="2:7" ht="15">
      <c r="B1462" s="186"/>
      <c r="C1462" s="186"/>
      <c r="D1462" s="187"/>
      <c r="E1462" s="188"/>
      <c r="F1462" s="188"/>
      <c r="G1462" s="188"/>
    </row>
    <row r="1463" spans="2:7" ht="14.25">
      <c r="B1463" s="189"/>
      <c r="C1463" s="189"/>
      <c r="D1463" s="190"/>
      <c r="E1463" s="191"/>
      <c r="F1463" s="192"/>
      <c r="G1463" s="192"/>
    </row>
    <row r="1464" spans="2:7" ht="14.25">
      <c r="B1464" s="193"/>
      <c r="C1464" s="193"/>
      <c r="D1464" s="194"/>
      <c r="E1464" s="195"/>
      <c r="F1464" s="196"/>
      <c r="G1464" s="196"/>
    </row>
    <row r="1465" spans="2:7" ht="14.25">
      <c r="B1465" s="197"/>
      <c r="C1465" s="197"/>
      <c r="D1465" s="197"/>
      <c r="E1465" s="196"/>
      <c r="F1465" s="197"/>
      <c r="G1465" s="196"/>
    </row>
    <row r="1466" spans="2:7" ht="14.25">
      <c r="B1466" s="197"/>
      <c r="C1466" s="197"/>
      <c r="D1466" s="197"/>
      <c r="E1466" s="198"/>
      <c r="F1466" s="198"/>
      <c r="G1466" s="196"/>
    </row>
    <row r="1467" spans="2:7" ht="14.25">
      <c r="B1467" s="189"/>
      <c r="C1467" s="189"/>
      <c r="D1467" s="189"/>
      <c r="E1467" s="189"/>
      <c r="F1467" s="189"/>
      <c r="G1467" s="189"/>
    </row>
    <row r="1468" spans="2:7" ht="15">
      <c r="B1468" s="186"/>
      <c r="C1468" s="186"/>
      <c r="D1468" s="187"/>
      <c r="E1468" s="188"/>
      <c r="F1468" s="188"/>
      <c r="G1468" s="188"/>
    </row>
    <row r="1469" spans="2:7" ht="14.25">
      <c r="B1469" s="189"/>
      <c r="C1469" s="189"/>
      <c r="D1469" s="190"/>
      <c r="E1469" s="191"/>
      <c r="F1469" s="192"/>
      <c r="G1469" s="192"/>
    </row>
    <row r="1470" spans="2:7" ht="14.25">
      <c r="B1470" s="193"/>
      <c r="C1470" s="193"/>
      <c r="D1470" s="194"/>
      <c r="E1470" s="195"/>
      <c r="F1470" s="196"/>
      <c r="G1470" s="196"/>
    </row>
    <row r="1471" spans="2:7" ht="14.25">
      <c r="B1471" s="197"/>
      <c r="C1471" s="197"/>
      <c r="D1471" s="197"/>
      <c r="E1471" s="196"/>
      <c r="F1471" s="197"/>
      <c r="G1471" s="196"/>
    </row>
    <row r="1472" spans="2:7" ht="14.25">
      <c r="B1472" s="197"/>
      <c r="C1472" s="197"/>
      <c r="D1472" s="197"/>
      <c r="E1472" s="198"/>
      <c r="F1472" s="198"/>
      <c r="G1472" s="196"/>
    </row>
    <row r="1473" spans="2:7" ht="14.25">
      <c r="B1473" s="189"/>
      <c r="C1473" s="189"/>
      <c r="D1473" s="189"/>
      <c r="E1473" s="189"/>
      <c r="F1473" s="189"/>
      <c r="G1473" s="189"/>
    </row>
    <row r="1474" spans="2:7" ht="15">
      <c r="B1474" s="186"/>
      <c r="C1474" s="186"/>
      <c r="D1474" s="187"/>
      <c r="E1474" s="188"/>
      <c r="F1474" s="188"/>
      <c r="G1474" s="188"/>
    </row>
    <row r="1475" spans="2:7" ht="14.25">
      <c r="B1475" s="189"/>
      <c r="C1475" s="189"/>
      <c r="D1475" s="190"/>
      <c r="E1475" s="191"/>
      <c r="F1475" s="192"/>
      <c r="G1475" s="192"/>
    </row>
    <row r="1476" spans="2:7" ht="14.25">
      <c r="B1476" s="193"/>
      <c r="C1476" s="193"/>
      <c r="D1476" s="194"/>
      <c r="E1476" s="195"/>
      <c r="F1476" s="196"/>
      <c r="G1476" s="196"/>
    </row>
    <row r="1477" spans="2:7" ht="14.25">
      <c r="B1477" s="197"/>
      <c r="C1477" s="197"/>
      <c r="D1477" s="197"/>
      <c r="E1477" s="196"/>
      <c r="F1477" s="197"/>
      <c r="G1477" s="196"/>
    </row>
    <row r="1478" spans="2:7" ht="14.25">
      <c r="B1478" s="197"/>
      <c r="C1478" s="197"/>
      <c r="D1478" s="197"/>
      <c r="E1478" s="198"/>
      <c r="F1478" s="198"/>
      <c r="G1478" s="196"/>
    </row>
    <row r="1479" spans="2:7" ht="14.25">
      <c r="B1479" s="189"/>
      <c r="C1479" s="189"/>
      <c r="D1479" s="189"/>
      <c r="E1479" s="189"/>
      <c r="F1479" s="189"/>
      <c r="G1479" s="189"/>
    </row>
    <row r="1480" spans="2:7" ht="15">
      <c r="B1480" s="186"/>
      <c r="C1480" s="186"/>
      <c r="D1480" s="187"/>
      <c r="E1480" s="188"/>
      <c r="F1480" s="188"/>
      <c r="G1480" s="188"/>
    </row>
    <row r="1481" spans="2:7" ht="14.25">
      <c r="B1481" s="189"/>
      <c r="C1481" s="189"/>
      <c r="D1481" s="190"/>
      <c r="E1481" s="191"/>
      <c r="F1481" s="192"/>
      <c r="G1481" s="192"/>
    </row>
    <row r="1482" spans="2:7" ht="14.25">
      <c r="B1482" s="193"/>
      <c r="C1482" s="193"/>
      <c r="D1482" s="194"/>
      <c r="E1482" s="195"/>
      <c r="F1482" s="196"/>
      <c r="G1482" s="196"/>
    </row>
    <row r="1483" spans="2:7" ht="14.25">
      <c r="B1483" s="197"/>
      <c r="C1483" s="197"/>
      <c r="D1483" s="197"/>
      <c r="E1483" s="196"/>
      <c r="F1483" s="197"/>
      <c r="G1483" s="196"/>
    </row>
    <row r="1484" spans="2:7" ht="14.25">
      <c r="B1484" s="197"/>
      <c r="C1484" s="197"/>
      <c r="D1484" s="197"/>
      <c r="E1484" s="198"/>
      <c r="F1484" s="198"/>
      <c r="G1484" s="196"/>
    </row>
    <row r="1485" spans="2:7" ht="14.25">
      <c r="B1485" s="189"/>
      <c r="C1485" s="189"/>
      <c r="D1485" s="189"/>
      <c r="E1485" s="189"/>
      <c r="F1485" s="189"/>
      <c r="G1485" s="189"/>
    </row>
    <row r="1486" spans="2:7" ht="15">
      <c r="B1486" s="186"/>
      <c r="C1486" s="186"/>
      <c r="D1486" s="187"/>
      <c r="E1486" s="188"/>
      <c r="F1486" s="188"/>
      <c r="G1486" s="188"/>
    </row>
    <row r="1487" spans="2:7" ht="14.25">
      <c r="B1487" s="189"/>
      <c r="C1487" s="189"/>
      <c r="D1487" s="190"/>
      <c r="E1487" s="191"/>
      <c r="F1487" s="192"/>
      <c r="G1487" s="192"/>
    </row>
    <row r="1488" spans="2:7" ht="14.25">
      <c r="B1488" s="193"/>
      <c r="C1488" s="193"/>
      <c r="D1488" s="194"/>
      <c r="E1488" s="195"/>
      <c r="F1488" s="196"/>
      <c r="G1488" s="196"/>
    </row>
    <row r="1489" spans="2:7" ht="14.25">
      <c r="B1489" s="197"/>
      <c r="C1489" s="197"/>
      <c r="D1489" s="197"/>
      <c r="E1489" s="196"/>
      <c r="F1489" s="197"/>
      <c r="G1489" s="196"/>
    </row>
    <row r="1490" spans="2:7" ht="14.25">
      <c r="B1490" s="197"/>
      <c r="C1490" s="197"/>
      <c r="D1490" s="197"/>
      <c r="E1490" s="198"/>
      <c r="F1490" s="198"/>
      <c r="G1490" s="196"/>
    </row>
    <row r="1491" spans="2:7" ht="14.25">
      <c r="B1491" s="189"/>
      <c r="C1491" s="189"/>
      <c r="D1491" s="189"/>
      <c r="E1491" s="189"/>
      <c r="F1491" s="189"/>
      <c r="G1491" s="189"/>
    </row>
    <row r="1492" spans="2:7" ht="15">
      <c r="B1492" s="186"/>
      <c r="C1492" s="186"/>
      <c r="D1492" s="187"/>
      <c r="E1492" s="188"/>
      <c r="F1492" s="188"/>
      <c r="G1492" s="188"/>
    </row>
    <row r="1493" spans="2:7" ht="14.25">
      <c r="B1493" s="189"/>
      <c r="C1493" s="189"/>
      <c r="D1493" s="190"/>
      <c r="E1493" s="191"/>
      <c r="F1493" s="192"/>
      <c r="G1493" s="192"/>
    </row>
    <row r="1494" spans="2:7" ht="14.25">
      <c r="B1494" s="193"/>
      <c r="C1494" s="193"/>
      <c r="D1494" s="194"/>
      <c r="E1494" s="195"/>
      <c r="F1494" s="196"/>
      <c r="G1494" s="196"/>
    </row>
    <row r="1495" spans="2:7" ht="14.25">
      <c r="B1495" s="197"/>
      <c r="C1495" s="197"/>
      <c r="D1495" s="197"/>
      <c r="E1495" s="196"/>
      <c r="F1495" s="197"/>
      <c r="G1495" s="196"/>
    </row>
    <row r="1496" spans="2:7" ht="14.25">
      <c r="B1496" s="197"/>
      <c r="C1496" s="197"/>
      <c r="D1496" s="197"/>
      <c r="E1496" s="198"/>
      <c r="F1496" s="198"/>
      <c r="G1496" s="196"/>
    </row>
    <row r="1497" spans="2:7" ht="14.25">
      <c r="B1497" s="189"/>
      <c r="C1497" s="189"/>
      <c r="D1497" s="189"/>
      <c r="E1497" s="189"/>
      <c r="F1497" s="189"/>
      <c r="G1497" s="189"/>
    </row>
    <row r="1498" spans="2:7" ht="15">
      <c r="B1498" s="186"/>
      <c r="C1498" s="186"/>
      <c r="D1498" s="187"/>
      <c r="E1498" s="188"/>
      <c r="F1498" s="188"/>
      <c r="G1498" s="188"/>
    </row>
    <row r="1499" spans="2:7" ht="14.25">
      <c r="B1499" s="189"/>
      <c r="C1499" s="189"/>
      <c r="D1499" s="190"/>
      <c r="E1499" s="191"/>
      <c r="F1499" s="192"/>
      <c r="G1499" s="192"/>
    </row>
    <row r="1500" spans="2:7" ht="14.25">
      <c r="B1500" s="193"/>
      <c r="C1500" s="193"/>
      <c r="D1500" s="194"/>
      <c r="E1500" s="195"/>
      <c r="F1500" s="196"/>
      <c r="G1500" s="196"/>
    </row>
    <row r="1501" spans="2:7" ht="14.25">
      <c r="B1501" s="197"/>
      <c r="C1501" s="197"/>
      <c r="D1501" s="197"/>
      <c r="E1501" s="196"/>
      <c r="F1501" s="197"/>
      <c r="G1501" s="196"/>
    </row>
    <row r="1502" spans="2:7" ht="14.25">
      <c r="B1502" s="197"/>
      <c r="C1502" s="197"/>
      <c r="D1502" s="197"/>
      <c r="E1502" s="198"/>
      <c r="F1502" s="198"/>
      <c r="G1502" s="196"/>
    </row>
    <row r="1503" spans="2:7" ht="14.25">
      <c r="B1503" s="189"/>
      <c r="C1503" s="189"/>
      <c r="D1503" s="189"/>
      <c r="E1503" s="189"/>
      <c r="F1503" s="189"/>
      <c r="G1503" s="189"/>
    </row>
    <row r="1504" spans="2:7" ht="15">
      <c r="B1504" s="186"/>
      <c r="C1504" s="186"/>
      <c r="D1504" s="187"/>
      <c r="E1504" s="188"/>
      <c r="F1504" s="188"/>
      <c r="G1504" s="188"/>
    </row>
    <row r="1505" spans="2:7" ht="14.25">
      <c r="B1505" s="189"/>
      <c r="C1505" s="189"/>
      <c r="D1505" s="190"/>
      <c r="E1505" s="191"/>
      <c r="F1505" s="192"/>
      <c r="G1505" s="192"/>
    </row>
    <row r="1506" spans="2:7" ht="14.25">
      <c r="B1506" s="193"/>
      <c r="C1506" s="193"/>
      <c r="D1506" s="194"/>
      <c r="E1506" s="195"/>
      <c r="F1506" s="196"/>
      <c r="G1506" s="196"/>
    </row>
    <row r="1507" spans="2:7" ht="14.25">
      <c r="B1507" s="197"/>
      <c r="C1507" s="197"/>
      <c r="D1507" s="197"/>
      <c r="E1507" s="196"/>
      <c r="F1507" s="197"/>
      <c r="G1507" s="196"/>
    </row>
    <row r="1508" spans="2:7" ht="14.25">
      <c r="B1508" s="197"/>
      <c r="C1508" s="197"/>
      <c r="D1508" s="197"/>
      <c r="E1508" s="198"/>
      <c r="F1508" s="198"/>
      <c r="G1508" s="196"/>
    </row>
    <row r="1509" spans="2:7" ht="14.25">
      <c r="B1509" s="189"/>
      <c r="C1509" s="189"/>
      <c r="D1509" s="189"/>
      <c r="E1509" s="189"/>
      <c r="F1509" s="189"/>
      <c r="G1509" s="189"/>
    </row>
    <row r="1510" spans="2:7" ht="15">
      <c r="B1510" s="186"/>
      <c r="C1510" s="186"/>
      <c r="D1510" s="187"/>
      <c r="E1510" s="188"/>
      <c r="F1510" s="188"/>
      <c r="G1510" s="188"/>
    </row>
    <row r="1511" spans="2:7" ht="14.25">
      <c r="B1511" s="189"/>
      <c r="C1511" s="189"/>
      <c r="D1511" s="190"/>
      <c r="E1511" s="191"/>
      <c r="F1511" s="192"/>
      <c r="G1511" s="192"/>
    </row>
    <row r="1512" spans="2:7" ht="14.25">
      <c r="B1512" s="193"/>
      <c r="C1512" s="193"/>
      <c r="D1512" s="194"/>
      <c r="E1512" s="195"/>
      <c r="F1512" s="196"/>
      <c r="G1512" s="196"/>
    </row>
    <row r="1513" spans="2:7" ht="14.25">
      <c r="B1513" s="197"/>
      <c r="C1513" s="197"/>
      <c r="D1513" s="197"/>
      <c r="E1513" s="196"/>
      <c r="F1513" s="197"/>
      <c r="G1513" s="196"/>
    </row>
    <row r="1514" spans="2:7" ht="14.25">
      <c r="B1514" s="197"/>
      <c r="C1514" s="197"/>
      <c r="D1514" s="197"/>
      <c r="E1514" s="198"/>
      <c r="F1514" s="198"/>
      <c r="G1514" s="196"/>
    </row>
    <row r="1515" spans="2:7" ht="14.25">
      <c r="B1515" s="189"/>
      <c r="C1515" s="189"/>
      <c r="D1515" s="189"/>
      <c r="E1515" s="189"/>
      <c r="F1515" s="189"/>
      <c r="G1515" s="189"/>
    </row>
    <row r="1516" spans="2:7" ht="15">
      <c r="B1516" s="186"/>
      <c r="C1516" s="186"/>
      <c r="D1516" s="187"/>
      <c r="E1516" s="188"/>
      <c r="F1516" s="188"/>
      <c r="G1516" s="188"/>
    </row>
    <row r="1517" spans="2:7" ht="14.25">
      <c r="B1517" s="189"/>
      <c r="C1517" s="189"/>
      <c r="D1517" s="190"/>
      <c r="E1517" s="191"/>
      <c r="F1517" s="192"/>
      <c r="G1517" s="192"/>
    </row>
    <row r="1518" spans="2:7" ht="14.25">
      <c r="B1518" s="193"/>
      <c r="C1518" s="193"/>
      <c r="D1518" s="194"/>
      <c r="E1518" s="195"/>
      <c r="F1518" s="196"/>
      <c r="G1518" s="196"/>
    </row>
    <row r="1519" spans="2:7" ht="14.25">
      <c r="B1519" s="197"/>
      <c r="C1519" s="197"/>
      <c r="D1519" s="197"/>
      <c r="E1519" s="196"/>
      <c r="F1519" s="197"/>
      <c r="G1519" s="196"/>
    </row>
    <row r="1520" spans="2:7" ht="14.25">
      <c r="B1520" s="197"/>
      <c r="C1520" s="197"/>
      <c r="D1520" s="197"/>
      <c r="E1520" s="198"/>
      <c r="F1520" s="198"/>
      <c r="G1520" s="196"/>
    </row>
    <row r="1521" spans="2:7" ht="14.25">
      <c r="B1521" s="189"/>
      <c r="C1521" s="189"/>
      <c r="D1521" s="189"/>
      <c r="E1521" s="189"/>
      <c r="F1521" s="189"/>
      <c r="G1521" s="189"/>
    </row>
    <row r="1522" spans="2:7" ht="15">
      <c r="B1522" s="186"/>
      <c r="C1522" s="186"/>
      <c r="D1522" s="187"/>
      <c r="E1522" s="188"/>
      <c r="F1522" s="188"/>
      <c r="G1522" s="188"/>
    </row>
    <row r="1523" spans="2:7" ht="14.25">
      <c r="B1523" s="189"/>
      <c r="C1523" s="189"/>
      <c r="D1523" s="190"/>
      <c r="E1523" s="191"/>
      <c r="F1523" s="192"/>
      <c r="G1523" s="192"/>
    </row>
    <row r="1524" spans="2:7" ht="14.25">
      <c r="B1524" s="193"/>
      <c r="C1524" s="193"/>
      <c r="D1524" s="194"/>
      <c r="E1524" s="195"/>
      <c r="F1524" s="196"/>
      <c r="G1524" s="196"/>
    </row>
    <row r="1525" spans="2:7" ht="14.25">
      <c r="B1525" s="197"/>
      <c r="C1525" s="197"/>
      <c r="D1525" s="197"/>
      <c r="E1525" s="196"/>
      <c r="F1525" s="197"/>
      <c r="G1525" s="196"/>
    </row>
    <row r="1526" spans="2:7" ht="14.25">
      <c r="B1526" s="197"/>
      <c r="C1526" s="197"/>
      <c r="D1526" s="197"/>
      <c r="E1526" s="198"/>
      <c r="F1526" s="198"/>
      <c r="G1526" s="196"/>
    </row>
    <row r="1527" spans="2:7" ht="14.25">
      <c r="B1527" s="189"/>
      <c r="C1527" s="189"/>
      <c r="D1527" s="189"/>
      <c r="E1527" s="189"/>
      <c r="F1527" s="189"/>
      <c r="G1527" s="189"/>
    </row>
    <row r="1528" spans="2:7" ht="15">
      <c r="B1528" s="186"/>
      <c r="C1528" s="186"/>
      <c r="D1528" s="187"/>
      <c r="E1528" s="188"/>
      <c r="F1528" s="188"/>
      <c r="G1528" s="188"/>
    </row>
    <row r="1529" spans="2:7" ht="14.25">
      <c r="B1529" s="189"/>
      <c r="C1529" s="189"/>
      <c r="D1529" s="190"/>
      <c r="E1529" s="191"/>
      <c r="F1529" s="192"/>
      <c r="G1529" s="192"/>
    </row>
    <row r="1530" spans="2:7" ht="14.25">
      <c r="B1530" s="193"/>
      <c r="C1530" s="193"/>
      <c r="D1530" s="194"/>
      <c r="E1530" s="195"/>
      <c r="F1530" s="196"/>
      <c r="G1530" s="196"/>
    </row>
    <row r="1531" spans="2:7" ht="14.25">
      <c r="B1531" s="197"/>
      <c r="C1531" s="197"/>
      <c r="D1531" s="197"/>
      <c r="E1531" s="196"/>
      <c r="F1531" s="197"/>
      <c r="G1531" s="196"/>
    </row>
    <row r="1532" spans="2:7" ht="14.25">
      <c r="B1532" s="197"/>
      <c r="C1532" s="197"/>
      <c r="D1532" s="197"/>
      <c r="E1532" s="198"/>
      <c r="F1532" s="198"/>
      <c r="G1532" s="196"/>
    </row>
    <row r="1533" spans="2:7" ht="14.25">
      <c r="B1533" s="189"/>
      <c r="C1533" s="189"/>
      <c r="D1533" s="189"/>
      <c r="E1533" s="189"/>
      <c r="F1533" s="189"/>
      <c r="G1533" s="189"/>
    </row>
    <row r="1534" spans="2:7" ht="15">
      <c r="B1534" s="186"/>
      <c r="C1534" s="186"/>
      <c r="D1534" s="187"/>
      <c r="E1534" s="188"/>
      <c r="F1534" s="188"/>
      <c r="G1534" s="188"/>
    </row>
    <row r="1535" spans="2:7" ht="14.25">
      <c r="B1535" s="189"/>
      <c r="C1535" s="189"/>
      <c r="D1535" s="190"/>
      <c r="E1535" s="191"/>
      <c r="F1535" s="192"/>
      <c r="G1535" s="192"/>
    </row>
    <row r="1536" spans="2:7" ht="14.25">
      <c r="B1536" s="193"/>
      <c r="C1536" s="193"/>
      <c r="D1536" s="194"/>
      <c r="E1536" s="195"/>
      <c r="F1536" s="196"/>
      <c r="G1536" s="196"/>
    </row>
    <row r="1537" spans="2:7" ht="14.25">
      <c r="B1537" s="197"/>
      <c r="C1537" s="197"/>
      <c r="D1537" s="197"/>
      <c r="E1537" s="196"/>
      <c r="F1537" s="197"/>
      <c r="G1537" s="196"/>
    </row>
    <row r="1538" spans="2:7" ht="14.25">
      <c r="B1538" s="197"/>
      <c r="C1538" s="197"/>
      <c r="D1538" s="197"/>
      <c r="E1538" s="198"/>
      <c r="F1538" s="198"/>
      <c r="G1538" s="196"/>
    </row>
    <row r="1539" spans="2:7" ht="14.25">
      <c r="B1539" s="189"/>
      <c r="C1539" s="189"/>
      <c r="D1539" s="189"/>
      <c r="E1539" s="189"/>
      <c r="F1539" s="189"/>
      <c r="G1539" s="189"/>
    </row>
    <row r="1540" spans="2:7" ht="15">
      <c r="B1540" s="186"/>
      <c r="C1540" s="186"/>
      <c r="D1540" s="187"/>
      <c r="E1540" s="188"/>
      <c r="F1540" s="188"/>
      <c r="G1540" s="188"/>
    </row>
    <row r="1541" spans="2:7" ht="14.25">
      <c r="B1541" s="189"/>
      <c r="C1541" s="189"/>
      <c r="D1541" s="190"/>
      <c r="E1541" s="191"/>
      <c r="F1541" s="192"/>
      <c r="G1541" s="192"/>
    </row>
    <row r="1542" spans="2:7" ht="14.25">
      <c r="B1542" s="193"/>
      <c r="C1542" s="193"/>
      <c r="D1542" s="194"/>
      <c r="E1542" s="195"/>
      <c r="F1542" s="196"/>
      <c r="G1542" s="196"/>
    </row>
    <row r="1543" spans="2:7" ht="14.25">
      <c r="B1543" s="197"/>
      <c r="C1543" s="197"/>
      <c r="D1543" s="197"/>
      <c r="E1543" s="196"/>
      <c r="F1543" s="197"/>
      <c r="G1543" s="196"/>
    </row>
    <row r="1544" spans="2:7" ht="14.25">
      <c r="B1544" s="197"/>
      <c r="C1544" s="197"/>
      <c r="D1544" s="197"/>
      <c r="E1544" s="198"/>
      <c r="F1544" s="198"/>
      <c r="G1544" s="196"/>
    </row>
    <row r="1545" spans="2:7" ht="14.25">
      <c r="B1545" s="189"/>
      <c r="C1545" s="189"/>
      <c r="D1545" s="189"/>
      <c r="E1545" s="189"/>
      <c r="F1545" s="189"/>
      <c r="G1545" s="189"/>
    </row>
    <row r="1546" spans="2:7" ht="15">
      <c r="B1546" s="186"/>
      <c r="C1546" s="186"/>
      <c r="D1546" s="187"/>
      <c r="E1546" s="188"/>
      <c r="F1546" s="188"/>
      <c r="G1546" s="188"/>
    </row>
    <row r="1547" spans="2:7" ht="14.25">
      <c r="B1547" s="189"/>
      <c r="C1547" s="189"/>
      <c r="D1547" s="190"/>
      <c r="E1547" s="191"/>
      <c r="F1547" s="192"/>
      <c r="G1547" s="192"/>
    </row>
    <row r="1548" spans="2:7" ht="14.25">
      <c r="B1548" s="193"/>
      <c r="C1548" s="193"/>
      <c r="D1548" s="194"/>
      <c r="E1548" s="195"/>
      <c r="F1548" s="196"/>
      <c r="G1548" s="196"/>
    </row>
    <row r="1549" spans="2:7" ht="14.25">
      <c r="B1549" s="197"/>
      <c r="C1549" s="197"/>
      <c r="D1549" s="197"/>
      <c r="E1549" s="196"/>
      <c r="F1549" s="197"/>
      <c r="G1549" s="196"/>
    </row>
    <row r="1550" spans="2:7" ht="14.25">
      <c r="B1550" s="197"/>
      <c r="C1550" s="197"/>
      <c r="D1550" s="197"/>
      <c r="E1550" s="198"/>
      <c r="F1550" s="198"/>
      <c r="G1550" s="196"/>
    </row>
    <row r="1551" spans="2:7" ht="14.25">
      <c r="B1551" s="189"/>
      <c r="C1551" s="189"/>
      <c r="D1551" s="189"/>
      <c r="E1551" s="189"/>
      <c r="F1551" s="189"/>
      <c r="G1551" s="189"/>
    </row>
    <row r="1552" spans="2:7" ht="15">
      <c r="B1552" s="186"/>
      <c r="C1552" s="186"/>
      <c r="D1552" s="187"/>
      <c r="E1552" s="188"/>
      <c r="F1552" s="188"/>
      <c r="G1552" s="188"/>
    </row>
    <row r="1553" spans="2:7" ht="14.25">
      <c r="B1553" s="189"/>
      <c r="C1553" s="189"/>
      <c r="D1553" s="190"/>
      <c r="E1553" s="191"/>
      <c r="F1553" s="192"/>
      <c r="G1553" s="192"/>
    </row>
    <row r="1554" spans="2:7" ht="14.25">
      <c r="B1554" s="193"/>
      <c r="C1554" s="193"/>
      <c r="D1554" s="194"/>
      <c r="E1554" s="195"/>
      <c r="F1554" s="196"/>
      <c r="G1554" s="196"/>
    </row>
    <row r="1555" spans="2:7" ht="14.25">
      <c r="B1555" s="197"/>
      <c r="C1555" s="197"/>
      <c r="D1555" s="197"/>
      <c r="E1555" s="196"/>
      <c r="F1555" s="197"/>
      <c r="G1555" s="196"/>
    </row>
    <row r="1556" spans="2:7" ht="14.25">
      <c r="B1556" s="197"/>
      <c r="C1556" s="197"/>
      <c r="D1556" s="197"/>
      <c r="E1556" s="198"/>
      <c r="F1556" s="198"/>
      <c r="G1556" s="196"/>
    </row>
    <row r="1557" spans="2:7" ht="14.25">
      <c r="B1557" s="189"/>
      <c r="C1557" s="189"/>
      <c r="D1557" s="189"/>
      <c r="E1557" s="189"/>
      <c r="F1557" s="189"/>
      <c r="G1557" s="189"/>
    </row>
    <row r="1558" spans="2:7" ht="15">
      <c r="B1558" s="186"/>
      <c r="C1558" s="186"/>
      <c r="D1558" s="187"/>
      <c r="E1558" s="188"/>
      <c r="F1558" s="188"/>
      <c r="G1558" s="188"/>
    </row>
    <row r="1559" spans="2:7" ht="14.25">
      <c r="B1559" s="189"/>
      <c r="C1559" s="189"/>
      <c r="D1559" s="190"/>
      <c r="E1559" s="191"/>
      <c r="F1559" s="192"/>
      <c r="G1559" s="192"/>
    </row>
    <row r="1560" spans="2:7" ht="14.25">
      <c r="B1560" s="193"/>
      <c r="C1560" s="193"/>
      <c r="D1560" s="194"/>
      <c r="E1560" s="195"/>
      <c r="F1560" s="196"/>
      <c r="G1560" s="196"/>
    </row>
    <row r="1561" spans="2:7" ht="14.25">
      <c r="B1561" s="197"/>
      <c r="C1561" s="197"/>
      <c r="D1561" s="197"/>
      <c r="E1561" s="196"/>
      <c r="F1561" s="197"/>
      <c r="G1561" s="196"/>
    </row>
    <row r="1562" spans="2:7" ht="14.25">
      <c r="B1562" s="197"/>
      <c r="C1562" s="197"/>
      <c r="D1562" s="197"/>
      <c r="E1562" s="198"/>
      <c r="F1562" s="198"/>
      <c r="G1562" s="196"/>
    </row>
    <row r="1563" spans="2:7" ht="14.25">
      <c r="B1563" s="189"/>
      <c r="C1563" s="189"/>
      <c r="D1563" s="189"/>
      <c r="E1563" s="189"/>
      <c r="F1563" s="189"/>
      <c r="G1563" s="189"/>
    </row>
    <row r="1564" spans="2:7" ht="15">
      <c r="B1564" s="186"/>
      <c r="C1564" s="186"/>
      <c r="D1564" s="187"/>
      <c r="E1564" s="188"/>
      <c r="F1564" s="188"/>
      <c r="G1564" s="188"/>
    </row>
    <row r="1565" spans="2:7" ht="14.25">
      <c r="B1565" s="189"/>
      <c r="C1565" s="189"/>
      <c r="D1565" s="190"/>
      <c r="E1565" s="191"/>
      <c r="F1565" s="192"/>
      <c r="G1565" s="192"/>
    </row>
    <row r="1566" spans="2:7" ht="14.25">
      <c r="B1566" s="193"/>
      <c r="C1566" s="193"/>
      <c r="D1566" s="194"/>
      <c r="E1566" s="195"/>
      <c r="F1566" s="196"/>
      <c r="G1566" s="196"/>
    </row>
    <row r="1567" spans="2:7" ht="14.25">
      <c r="B1567" s="197"/>
      <c r="C1567" s="197"/>
      <c r="D1567" s="197"/>
      <c r="E1567" s="196"/>
      <c r="F1567" s="197"/>
      <c r="G1567" s="196"/>
    </row>
    <row r="1568" spans="2:7" ht="14.25">
      <c r="B1568" s="197"/>
      <c r="C1568" s="197"/>
      <c r="D1568" s="197"/>
      <c r="E1568" s="198"/>
      <c r="F1568" s="198"/>
      <c r="G1568" s="196"/>
    </row>
    <row r="1569" spans="2:7" ht="14.25">
      <c r="B1569" s="189"/>
      <c r="C1569" s="189"/>
      <c r="D1569" s="189"/>
      <c r="E1569" s="189"/>
      <c r="F1569" s="189"/>
      <c r="G1569" s="189"/>
    </row>
    <row r="1570" spans="2:7" ht="15">
      <c r="B1570" s="186"/>
      <c r="C1570" s="186"/>
      <c r="D1570" s="187"/>
      <c r="E1570" s="188"/>
      <c r="F1570" s="188"/>
      <c r="G1570" s="188"/>
    </row>
    <row r="1571" spans="2:7" ht="14.25">
      <c r="B1571" s="189"/>
      <c r="C1571" s="189"/>
      <c r="D1571" s="190"/>
      <c r="E1571" s="191"/>
      <c r="F1571" s="192"/>
      <c r="G1571" s="192"/>
    </row>
    <row r="1572" spans="2:7" ht="14.25">
      <c r="B1572" s="193"/>
      <c r="C1572" s="193"/>
      <c r="D1572" s="194"/>
      <c r="E1572" s="195"/>
      <c r="F1572" s="196"/>
      <c r="G1572" s="196"/>
    </row>
    <row r="1573" spans="2:7" ht="14.25">
      <c r="B1573" s="197"/>
      <c r="C1573" s="197"/>
      <c r="D1573" s="197"/>
      <c r="E1573" s="196"/>
      <c r="F1573" s="197"/>
      <c r="G1573" s="196"/>
    </row>
    <row r="1574" spans="2:7" ht="14.25">
      <c r="B1574" s="197"/>
      <c r="C1574" s="197"/>
      <c r="D1574" s="197"/>
      <c r="E1574" s="198"/>
      <c r="F1574" s="198"/>
      <c r="G1574" s="196"/>
    </row>
    <row r="1575" spans="2:7" ht="14.25">
      <c r="B1575" s="189"/>
      <c r="C1575" s="189"/>
      <c r="D1575" s="189"/>
      <c r="E1575" s="189"/>
      <c r="F1575" s="189"/>
      <c r="G1575" s="189"/>
    </row>
    <row r="1576" spans="2:7" ht="15">
      <c r="B1576" s="186"/>
      <c r="C1576" s="186"/>
      <c r="D1576" s="187"/>
      <c r="E1576" s="188"/>
      <c r="F1576" s="188"/>
      <c r="G1576" s="188"/>
    </row>
    <row r="1577" spans="2:7" ht="14.25">
      <c r="B1577" s="189"/>
      <c r="C1577" s="189"/>
      <c r="D1577" s="190"/>
      <c r="E1577" s="191"/>
      <c r="F1577" s="192"/>
      <c r="G1577" s="192"/>
    </row>
    <row r="1578" spans="2:7" ht="14.25">
      <c r="B1578" s="193"/>
      <c r="C1578" s="193"/>
      <c r="D1578" s="194"/>
      <c r="E1578" s="195"/>
      <c r="F1578" s="196"/>
      <c r="G1578" s="196"/>
    </row>
    <row r="1579" spans="2:7" ht="14.25">
      <c r="B1579" s="197"/>
      <c r="C1579" s="197"/>
      <c r="D1579" s="197"/>
      <c r="E1579" s="196"/>
      <c r="F1579" s="197"/>
      <c r="G1579" s="196"/>
    </row>
    <row r="1580" spans="2:7" ht="14.25">
      <c r="B1580" s="197"/>
      <c r="C1580" s="197"/>
      <c r="D1580" s="197"/>
      <c r="E1580" s="198"/>
      <c r="F1580" s="198"/>
      <c r="G1580" s="196"/>
    </row>
    <row r="1581" spans="2:7" ht="14.25">
      <c r="B1581" s="189"/>
      <c r="C1581" s="189"/>
      <c r="D1581" s="189"/>
      <c r="E1581" s="189"/>
      <c r="F1581" s="189"/>
      <c r="G1581" s="189"/>
    </row>
    <row r="1582" spans="2:7" ht="15">
      <c r="B1582" s="186"/>
      <c r="C1582" s="186"/>
      <c r="D1582" s="187"/>
      <c r="E1582" s="188"/>
      <c r="F1582" s="188"/>
      <c r="G1582" s="188"/>
    </row>
    <row r="1583" spans="2:7" ht="14.25">
      <c r="B1583" s="189"/>
      <c r="C1583" s="189"/>
      <c r="D1583" s="190"/>
      <c r="E1583" s="191"/>
      <c r="F1583" s="192"/>
      <c r="G1583" s="192"/>
    </row>
    <row r="1584" spans="2:7" ht="14.25">
      <c r="B1584" s="193"/>
      <c r="C1584" s="193"/>
      <c r="D1584" s="194"/>
      <c r="E1584" s="195"/>
      <c r="F1584" s="196"/>
      <c r="G1584" s="196"/>
    </row>
    <row r="1585" spans="2:7" ht="14.25">
      <c r="B1585" s="197"/>
      <c r="C1585" s="197"/>
      <c r="D1585" s="197"/>
      <c r="E1585" s="196"/>
      <c r="F1585" s="197"/>
      <c r="G1585" s="196"/>
    </row>
    <row r="1586" spans="2:7" ht="14.25">
      <c r="B1586" s="197"/>
      <c r="C1586" s="197"/>
      <c r="D1586" s="197"/>
      <c r="E1586" s="198"/>
      <c r="F1586" s="198"/>
      <c r="G1586" s="196"/>
    </row>
    <row r="1587" spans="2:7" ht="14.25">
      <c r="B1587" s="189"/>
      <c r="C1587" s="189"/>
      <c r="D1587" s="189"/>
      <c r="E1587" s="189"/>
      <c r="F1587" s="189"/>
      <c r="G1587" s="189"/>
    </row>
    <row r="1588" spans="2:7" ht="15">
      <c r="B1588" s="186"/>
      <c r="C1588" s="186"/>
      <c r="D1588" s="187"/>
      <c r="E1588" s="188"/>
      <c r="F1588" s="188"/>
      <c r="G1588" s="188"/>
    </row>
    <row r="1589" spans="2:7" ht="14.25">
      <c r="B1589" s="189"/>
      <c r="C1589" s="189"/>
      <c r="D1589" s="190"/>
      <c r="E1589" s="191"/>
      <c r="F1589" s="192"/>
      <c r="G1589" s="192"/>
    </row>
    <row r="1590" spans="2:7" ht="14.25">
      <c r="B1590" s="193"/>
      <c r="C1590" s="193"/>
      <c r="D1590" s="194"/>
      <c r="E1590" s="195"/>
      <c r="F1590" s="196"/>
      <c r="G1590" s="196"/>
    </row>
    <row r="1591" spans="2:7" ht="14.25">
      <c r="B1591" s="197"/>
      <c r="C1591" s="197"/>
      <c r="D1591" s="197"/>
      <c r="E1591" s="196"/>
      <c r="F1591" s="197"/>
      <c r="G1591" s="196"/>
    </row>
    <row r="1592" spans="2:7" ht="14.25">
      <c r="B1592" s="197"/>
      <c r="C1592" s="197"/>
      <c r="D1592" s="197"/>
      <c r="E1592" s="198"/>
      <c r="F1592" s="198"/>
      <c r="G1592" s="196"/>
    </row>
    <row r="1593" spans="2:7" ht="14.25">
      <c r="B1593" s="189"/>
      <c r="C1593" s="189"/>
      <c r="D1593" s="189"/>
      <c r="E1593" s="189"/>
      <c r="F1593" s="189"/>
      <c r="G1593" s="189"/>
    </row>
    <row r="1594" spans="2:7" ht="15">
      <c r="B1594" s="186"/>
      <c r="C1594" s="186"/>
      <c r="D1594" s="187"/>
      <c r="E1594" s="188"/>
      <c r="F1594" s="188"/>
      <c r="G1594" s="188"/>
    </row>
    <row r="1595" spans="2:7" ht="14.25">
      <c r="B1595" s="189"/>
      <c r="C1595" s="189"/>
      <c r="D1595" s="190"/>
      <c r="E1595" s="191"/>
      <c r="F1595" s="192"/>
      <c r="G1595" s="192"/>
    </row>
    <row r="1596" spans="2:7" ht="14.25">
      <c r="B1596" s="193"/>
      <c r="C1596" s="193"/>
      <c r="D1596" s="194"/>
      <c r="E1596" s="195"/>
      <c r="F1596" s="196"/>
      <c r="G1596" s="196"/>
    </row>
    <row r="1597" spans="2:7" ht="14.25">
      <c r="B1597" s="197"/>
      <c r="C1597" s="197"/>
      <c r="D1597" s="197"/>
      <c r="E1597" s="196"/>
      <c r="F1597" s="197"/>
      <c r="G1597" s="196"/>
    </row>
    <row r="1598" spans="2:7" ht="14.25">
      <c r="B1598" s="197"/>
      <c r="C1598" s="197"/>
      <c r="D1598" s="197"/>
      <c r="E1598" s="198"/>
      <c r="F1598" s="198"/>
      <c r="G1598" s="196"/>
    </row>
    <row r="1599" spans="2:7" ht="14.25">
      <c r="B1599" s="189"/>
      <c r="C1599" s="189"/>
      <c r="D1599" s="189"/>
      <c r="E1599" s="189"/>
      <c r="F1599" s="189"/>
      <c r="G1599" s="189"/>
    </row>
    <row r="1600" spans="2:7" ht="15">
      <c r="B1600" s="186"/>
      <c r="C1600" s="186"/>
      <c r="D1600" s="187"/>
      <c r="E1600" s="188"/>
      <c r="F1600" s="188"/>
      <c r="G1600" s="188"/>
    </row>
    <row r="1601" spans="2:7" ht="14.25">
      <c r="B1601" s="189"/>
      <c r="C1601" s="189"/>
      <c r="D1601" s="190"/>
      <c r="E1601" s="191"/>
      <c r="F1601" s="192"/>
      <c r="G1601" s="192"/>
    </row>
    <row r="1602" spans="2:7" ht="14.25">
      <c r="B1602" s="193"/>
      <c r="C1602" s="193"/>
      <c r="D1602" s="194"/>
      <c r="E1602" s="195"/>
      <c r="F1602" s="196"/>
      <c r="G1602" s="196"/>
    </row>
    <row r="1603" spans="2:7" ht="14.25">
      <c r="B1603" s="197"/>
      <c r="C1603" s="197"/>
      <c r="D1603" s="197"/>
      <c r="E1603" s="196"/>
      <c r="F1603" s="197"/>
      <c r="G1603" s="196"/>
    </row>
    <row r="1604" spans="2:7" ht="14.25">
      <c r="B1604" s="197"/>
      <c r="C1604" s="197"/>
      <c r="D1604" s="197"/>
      <c r="E1604" s="198"/>
      <c r="F1604" s="198"/>
      <c r="G1604" s="196"/>
    </row>
    <row r="1605" spans="2:7" ht="14.25">
      <c r="B1605" s="189"/>
      <c r="C1605" s="189"/>
      <c r="D1605" s="189"/>
      <c r="E1605" s="189"/>
      <c r="F1605" s="189"/>
      <c r="G1605" s="189"/>
    </row>
    <row r="1606" spans="2:7" ht="15">
      <c r="B1606" s="186"/>
      <c r="C1606" s="186"/>
      <c r="D1606" s="187"/>
      <c r="E1606" s="188"/>
      <c r="F1606" s="188"/>
      <c r="G1606" s="188"/>
    </row>
    <row r="1607" spans="2:7" ht="14.25">
      <c r="B1607" s="189"/>
      <c r="C1607" s="189"/>
      <c r="D1607" s="190"/>
      <c r="E1607" s="191"/>
      <c r="F1607" s="192"/>
      <c r="G1607" s="192"/>
    </row>
    <row r="1608" spans="2:7" ht="14.25">
      <c r="B1608" s="193"/>
      <c r="C1608" s="193"/>
      <c r="D1608" s="194"/>
      <c r="E1608" s="195"/>
      <c r="F1608" s="196"/>
      <c r="G1608" s="196"/>
    </row>
    <row r="1609" spans="2:7" ht="14.25">
      <c r="B1609" s="197"/>
      <c r="C1609" s="197"/>
      <c r="D1609" s="197"/>
      <c r="E1609" s="196"/>
      <c r="F1609" s="197"/>
      <c r="G1609" s="196"/>
    </row>
    <row r="1610" spans="2:7" ht="14.25">
      <c r="B1610" s="197"/>
      <c r="C1610" s="197"/>
      <c r="D1610" s="197"/>
      <c r="E1610" s="198"/>
      <c r="F1610" s="198"/>
      <c r="G1610" s="196"/>
    </row>
    <row r="1611" spans="2:7" ht="14.25">
      <c r="B1611" s="189"/>
      <c r="C1611" s="189"/>
      <c r="D1611" s="189"/>
      <c r="E1611" s="189"/>
      <c r="F1611" s="189"/>
      <c r="G1611" s="189"/>
    </row>
    <row r="1612" spans="2:7" ht="15">
      <c r="B1612" s="186"/>
      <c r="C1612" s="186"/>
      <c r="D1612" s="187"/>
      <c r="E1612" s="188"/>
      <c r="F1612" s="188"/>
      <c r="G1612" s="188"/>
    </row>
    <row r="1613" spans="2:7" ht="14.25">
      <c r="B1613" s="189"/>
      <c r="C1613" s="189"/>
      <c r="D1613" s="190"/>
      <c r="E1613" s="191"/>
      <c r="F1613" s="192"/>
      <c r="G1613" s="192"/>
    </row>
    <row r="1614" spans="2:7" ht="14.25">
      <c r="B1614" s="193"/>
      <c r="C1614" s="193"/>
      <c r="D1614" s="194"/>
      <c r="E1614" s="195"/>
      <c r="F1614" s="196"/>
      <c r="G1614" s="196"/>
    </row>
    <row r="1615" spans="2:7" ht="14.25">
      <c r="B1615" s="197"/>
      <c r="C1615" s="197"/>
      <c r="D1615" s="197"/>
      <c r="E1615" s="196"/>
      <c r="F1615" s="197"/>
      <c r="G1615" s="196"/>
    </row>
    <row r="1616" spans="2:7" ht="14.25">
      <c r="B1616" s="197"/>
      <c r="C1616" s="197"/>
      <c r="D1616" s="197"/>
      <c r="E1616" s="198"/>
      <c r="F1616" s="198"/>
      <c r="G1616" s="196"/>
    </row>
    <row r="1617" spans="2:7" ht="14.25">
      <c r="B1617" s="189"/>
      <c r="C1617" s="189"/>
      <c r="D1617" s="189"/>
      <c r="E1617" s="189"/>
      <c r="F1617" s="189"/>
      <c r="G1617" s="189"/>
    </row>
    <row r="1618" spans="2:7" ht="15">
      <c r="B1618" s="186"/>
      <c r="C1618" s="186"/>
      <c r="D1618" s="187"/>
      <c r="E1618" s="188"/>
      <c r="F1618" s="188"/>
      <c r="G1618" s="188"/>
    </row>
    <row r="1619" spans="2:7" ht="14.25">
      <c r="B1619" s="189"/>
      <c r="C1619" s="189"/>
      <c r="D1619" s="190"/>
      <c r="E1619" s="191"/>
      <c r="F1619" s="192"/>
      <c r="G1619" s="192"/>
    </row>
    <row r="1620" spans="2:7" ht="14.25">
      <c r="B1620" s="193"/>
      <c r="C1620" s="193"/>
      <c r="D1620" s="194"/>
      <c r="E1620" s="195"/>
      <c r="F1620" s="196"/>
      <c r="G1620" s="196"/>
    </row>
    <row r="1621" spans="2:7" ht="14.25">
      <c r="B1621" s="197"/>
      <c r="C1621" s="197"/>
      <c r="D1621" s="197"/>
      <c r="E1621" s="196"/>
      <c r="F1621" s="197"/>
      <c r="G1621" s="196"/>
    </row>
    <row r="1622" spans="2:7" ht="14.25">
      <c r="B1622" s="197"/>
      <c r="C1622" s="197"/>
      <c r="D1622" s="197"/>
      <c r="E1622" s="198"/>
      <c r="F1622" s="198"/>
      <c r="G1622" s="196"/>
    </row>
    <row r="1623" spans="2:7" ht="14.25">
      <c r="B1623" s="189"/>
      <c r="C1623" s="189"/>
      <c r="D1623" s="189"/>
      <c r="E1623" s="189"/>
      <c r="F1623" s="189"/>
      <c r="G1623" s="189"/>
    </row>
    <row r="1624" spans="2:7" ht="15">
      <c r="B1624" s="186"/>
      <c r="C1624" s="186"/>
      <c r="D1624" s="187"/>
      <c r="E1624" s="188"/>
      <c r="F1624" s="188"/>
      <c r="G1624" s="188"/>
    </row>
    <row r="1625" spans="2:7" ht="14.25">
      <c r="B1625" s="189"/>
      <c r="C1625" s="189"/>
      <c r="D1625" s="190"/>
      <c r="E1625" s="191"/>
      <c r="F1625" s="192"/>
      <c r="G1625" s="192"/>
    </row>
    <row r="1626" spans="2:7" ht="14.25">
      <c r="B1626" s="193"/>
      <c r="C1626" s="193"/>
      <c r="D1626" s="194"/>
      <c r="E1626" s="195"/>
      <c r="F1626" s="196"/>
      <c r="G1626" s="196"/>
    </row>
    <row r="1627" spans="2:7" ht="14.25">
      <c r="B1627" s="197"/>
      <c r="C1627" s="197"/>
      <c r="D1627" s="197"/>
      <c r="E1627" s="196"/>
      <c r="F1627" s="197"/>
      <c r="G1627" s="196"/>
    </row>
    <row r="1628" spans="2:7" ht="14.25">
      <c r="B1628" s="197"/>
      <c r="C1628" s="197"/>
      <c r="D1628" s="197"/>
      <c r="E1628" s="198"/>
      <c r="F1628" s="198"/>
      <c r="G1628" s="196"/>
    </row>
    <row r="1629" spans="2:7" ht="14.25">
      <c r="B1629" s="189"/>
      <c r="C1629" s="189"/>
      <c r="D1629" s="189"/>
      <c r="E1629" s="189"/>
      <c r="F1629" s="189"/>
      <c r="G1629" s="189"/>
    </row>
    <row r="1630" spans="2:7" ht="15">
      <c r="B1630" s="186"/>
      <c r="C1630" s="186"/>
      <c r="D1630" s="187"/>
      <c r="E1630" s="188"/>
      <c r="F1630" s="188"/>
      <c r="G1630" s="188"/>
    </row>
    <row r="1631" spans="2:7" ht="14.25">
      <c r="B1631" s="189"/>
      <c r="C1631" s="189"/>
      <c r="D1631" s="190"/>
      <c r="E1631" s="191"/>
      <c r="F1631" s="192"/>
      <c r="G1631" s="192"/>
    </row>
    <row r="1632" spans="2:7" ht="14.25">
      <c r="B1632" s="193"/>
      <c r="C1632" s="193"/>
      <c r="D1632" s="194"/>
      <c r="E1632" s="195"/>
      <c r="F1632" s="196"/>
      <c r="G1632" s="196"/>
    </row>
    <row r="1633" spans="2:7" ht="14.25">
      <c r="B1633" s="197"/>
      <c r="C1633" s="197"/>
      <c r="D1633" s="197"/>
      <c r="E1633" s="196"/>
      <c r="F1633" s="197"/>
      <c r="G1633" s="196"/>
    </row>
    <row r="1634" spans="2:7" ht="14.25">
      <c r="B1634" s="197"/>
      <c r="C1634" s="197"/>
      <c r="D1634" s="197"/>
      <c r="E1634" s="198"/>
      <c r="F1634" s="198"/>
      <c r="G1634" s="196"/>
    </row>
    <row r="1635" spans="2:7" ht="14.25">
      <c r="B1635" s="189"/>
      <c r="C1635" s="189"/>
      <c r="D1635" s="189"/>
      <c r="E1635" s="189"/>
      <c r="F1635" s="189"/>
      <c r="G1635" s="189"/>
    </row>
    <row r="1636" spans="2:7" ht="15">
      <c r="B1636" s="186"/>
      <c r="C1636" s="186"/>
      <c r="D1636" s="187"/>
      <c r="E1636" s="188"/>
      <c r="F1636" s="188"/>
      <c r="G1636" s="188"/>
    </row>
    <row r="1637" spans="2:7" ht="14.25">
      <c r="B1637" s="189"/>
      <c r="C1637" s="189"/>
      <c r="D1637" s="190"/>
      <c r="E1637" s="191"/>
      <c r="F1637" s="192"/>
      <c r="G1637" s="192"/>
    </row>
    <row r="1638" spans="2:7" ht="14.25">
      <c r="B1638" s="193"/>
      <c r="C1638" s="193"/>
      <c r="D1638" s="194"/>
      <c r="E1638" s="195"/>
      <c r="F1638" s="196"/>
      <c r="G1638" s="196"/>
    </row>
    <row r="1639" spans="2:7" ht="14.25">
      <c r="B1639" s="193"/>
      <c r="C1639" s="193"/>
      <c r="D1639" s="194"/>
      <c r="E1639" s="195"/>
      <c r="F1639" s="196"/>
      <c r="G1639" s="196"/>
    </row>
    <row r="1640" spans="2:7" ht="14.25">
      <c r="B1640" s="193"/>
      <c r="C1640" s="193"/>
      <c r="D1640" s="194"/>
      <c r="E1640" s="195"/>
      <c r="F1640" s="196"/>
      <c r="G1640" s="196"/>
    </row>
    <row r="1641" spans="2:7" ht="14.25">
      <c r="B1641" s="197"/>
      <c r="C1641" s="197"/>
      <c r="D1641" s="197"/>
      <c r="E1641" s="196"/>
      <c r="F1641" s="197"/>
      <c r="G1641" s="196"/>
    </row>
    <row r="1642" spans="2:7" ht="14.25">
      <c r="B1642" s="197"/>
      <c r="C1642" s="197"/>
      <c r="D1642" s="197"/>
      <c r="E1642" s="198"/>
      <c r="F1642" s="198"/>
      <c r="G1642" s="196"/>
    </row>
    <row r="1643" spans="2:7" ht="14.25">
      <c r="B1643" s="189"/>
      <c r="C1643" s="189"/>
      <c r="D1643" s="189"/>
      <c r="E1643" s="189"/>
      <c r="F1643" s="189"/>
      <c r="G1643" s="189"/>
    </row>
    <row r="1644" spans="2:7" ht="15">
      <c r="B1644" s="186"/>
      <c r="C1644" s="186"/>
      <c r="D1644" s="187"/>
      <c r="E1644" s="188"/>
      <c r="F1644" s="188"/>
      <c r="G1644" s="188"/>
    </row>
    <row r="1645" spans="2:7" ht="14.25">
      <c r="B1645" s="189"/>
      <c r="C1645" s="189"/>
      <c r="D1645" s="190"/>
      <c r="E1645" s="191"/>
      <c r="F1645" s="192"/>
      <c r="G1645" s="192"/>
    </row>
    <row r="1646" spans="2:7" ht="14.25">
      <c r="B1646" s="193"/>
      <c r="C1646" s="193"/>
      <c r="D1646" s="194"/>
      <c r="E1646" s="195"/>
      <c r="F1646" s="196"/>
      <c r="G1646" s="196"/>
    </row>
    <row r="1647" spans="2:7" ht="14.25">
      <c r="B1647" s="193"/>
      <c r="C1647" s="193"/>
      <c r="D1647" s="194"/>
      <c r="E1647" s="195"/>
      <c r="F1647" s="196"/>
      <c r="G1647" s="196"/>
    </row>
    <row r="1648" spans="2:7" ht="14.25">
      <c r="B1648" s="193"/>
      <c r="C1648" s="193"/>
      <c r="D1648" s="194"/>
      <c r="E1648" s="195"/>
      <c r="F1648" s="196"/>
      <c r="G1648" s="196"/>
    </row>
    <row r="1649" spans="2:7" ht="14.25">
      <c r="B1649" s="197"/>
      <c r="C1649" s="197"/>
      <c r="D1649" s="197"/>
      <c r="E1649" s="196"/>
      <c r="F1649" s="197"/>
      <c r="G1649" s="196"/>
    </row>
    <row r="1650" spans="2:7" ht="14.25">
      <c r="B1650" s="197"/>
      <c r="C1650" s="197"/>
      <c r="D1650" s="197"/>
      <c r="E1650" s="198"/>
      <c r="F1650" s="198"/>
      <c r="G1650" s="196"/>
    </row>
    <row r="1651" spans="2:7" ht="14.25">
      <c r="B1651" s="189"/>
      <c r="C1651" s="189"/>
      <c r="D1651" s="189"/>
      <c r="E1651" s="189"/>
      <c r="F1651" s="189"/>
      <c r="G1651" s="189"/>
    </row>
    <row r="1652" spans="2:7" ht="15">
      <c r="B1652" s="186"/>
      <c r="C1652" s="186"/>
      <c r="D1652" s="187"/>
      <c r="E1652" s="188"/>
      <c r="F1652" s="188"/>
      <c r="G1652" s="188"/>
    </row>
    <row r="1653" spans="2:7" ht="14.25">
      <c r="B1653" s="189"/>
      <c r="C1653" s="189"/>
      <c r="D1653" s="190"/>
      <c r="E1653" s="191"/>
      <c r="F1653" s="192"/>
      <c r="G1653" s="192"/>
    </row>
    <row r="1654" spans="2:7" ht="14.25">
      <c r="B1654" s="193"/>
      <c r="C1654" s="193"/>
      <c r="D1654" s="194"/>
      <c r="E1654" s="195"/>
      <c r="F1654" s="196"/>
      <c r="G1654" s="196"/>
    </row>
    <row r="1655" spans="2:7" ht="14.25">
      <c r="B1655" s="193"/>
      <c r="C1655" s="193"/>
      <c r="D1655" s="194"/>
      <c r="E1655" s="195"/>
      <c r="F1655" s="196"/>
      <c r="G1655" s="196"/>
    </row>
    <row r="1656" spans="2:7" ht="14.25">
      <c r="B1656" s="193"/>
      <c r="C1656" s="193"/>
      <c r="D1656" s="194"/>
      <c r="E1656" s="195"/>
      <c r="F1656" s="196"/>
      <c r="G1656" s="196"/>
    </row>
    <row r="1657" spans="2:7" ht="14.25">
      <c r="B1657" s="193"/>
      <c r="C1657" s="193"/>
      <c r="D1657" s="194"/>
      <c r="E1657" s="195"/>
      <c r="F1657" s="196"/>
      <c r="G1657" s="196"/>
    </row>
    <row r="1658" spans="2:7" ht="14.25">
      <c r="B1658" s="193"/>
      <c r="C1658" s="193"/>
      <c r="D1658" s="194"/>
      <c r="E1658" s="195"/>
      <c r="F1658" s="196"/>
      <c r="G1658" s="196"/>
    </row>
    <row r="1659" spans="2:7" ht="14.25">
      <c r="B1659" s="197"/>
      <c r="C1659" s="197"/>
      <c r="D1659" s="197"/>
      <c r="E1659" s="196"/>
      <c r="F1659" s="197"/>
      <c r="G1659" s="196"/>
    </row>
    <row r="1660" spans="2:7" ht="14.25">
      <c r="B1660" s="197"/>
      <c r="C1660" s="197"/>
      <c r="D1660" s="197"/>
      <c r="E1660" s="198"/>
      <c r="F1660" s="198"/>
      <c r="G1660" s="196"/>
    </row>
    <row r="1661" spans="2:7" ht="14.25">
      <c r="B1661" s="189"/>
      <c r="C1661" s="189"/>
      <c r="D1661" s="189"/>
      <c r="E1661" s="189"/>
      <c r="F1661" s="189"/>
      <c r="G1661" s="189"/>
    </row>
    <row r="1662" spans="2:7" ht="15">
      <c r="B1662" s="186"/>
      <c r="C1662" s="186"/>
      <c r="D1662" s="187"/>
      <c r="E1662" s="188"/>
      <c r="F1662" s="188"/>
      <c r="G1662" s="188"/>
    </row>
    <row r="1663" spans="2:7" ht="14.25">
      <c r="B1663" s="189"/>
      <c r="C1663" s="189"/>
      <c r="D1663" s="190"/>
      <c r="E1663" s="191"/>
      <c r="F1663" s="192"/>
      <c r="G1663" s="192"/>
    </row>
    <row r="1664" spans="2:7" ht="14.25">
      <c r="B1664" s="193"/>
      <c r="C1664" s="193"/>
      <c r="D1664" s="194"/>
      <c r="E1664" s="195"/>
      <c r="F1664" s="196"/>
      <c r="G1664" s="196"/>
    </row>
    <row r="1665" spans="2:7" ht="14.25">
      <c r="B1665" s="193"/>
      <c r="C1665" s="193"/>
      <c r="D1665" s="194"/>
      <c r="E1665" s="195"/>
      <c r="F1665" s="196"/>
      <c r="G1665" s="196"/>
    </row>
    <row r="1666" spans="2:7" ht="14.25">
      <c r="B1666" s="193"/>
      <c r="C1666" s="193"/>
      <c r="D1666" s="194"/>
      <c r="E1666" s="195"/>
      <c r="F1666" s="196"/>
      <c r="G1666" s="196"/>
    </row>
    <row r="1667" spans="2:7" ht="14.25">
      <c r="B1667" s="193"/>
      <c r="C1667" s="193"/>
      <c r="D1667" s="194"/>
      <c r="E1667" s="195"/>
      <c r="F1667" s="196"/>
      <c r="G1667" s="196"/>
    </row>
    <row r="1668" spans="2:7" ht="14.25">
      <c r="B1668" s="193"/>
      <c r="C1668" s="193"/>
      <c r="D1668" s="194"/>
      <c r="E1668" s="195"/>
      <c r="F1668" s="196"/>
      <c r="G1668" s="196"/>
    </row>
    <row r="1669" spans="2:7" ht="14.25">
      <c r="B1669" s="197"/>
      <c r="C1669" s="197"/>
      <c r="D1669" s="197"/>
      <c r="E1669" s="196"/>
      <c r="F1669" s="197"/>
      <c r="G1669" s="196"/>
    </row>
    <row r="1670" spans="2:7" ht="14.25">
      <c r="B1670" s="197"/>
      <c r="C1670" s="197"/>
      <c r="D1670" s="197"/>
      <c r="E1670" s="198"/>
      <c r="F1670" s="198"/>
      <c r="G1670" s="196"/>
    </row>
    <row r="1671" spans="2:7" ht="14.25">
      <c r="B1671" s="189"/>
      <c r="C1671" s="189"/>
      <c r="D1671" s="189"/>
      <c r="E1671" s="189"/>
      <c r="F1671" s="189"/>
      <c r="G1671" s="189"/>
    </row>
    <row r="1672" spans="2:7" ht="15">
      <c r="B1672" s="186"/>
      <c r="C1672" s="186"/>
      <c r="D1672" s="187"/>
      <c r="E1672" s="188"/>
      <c r="F1672" s="188"/>
      <c r="G1672" s="188"/>
    </row>
    <row r="1673" spans="2:7" ht="14.25">
      <c r="B1673" s="189"/>
      <c r="C1673" s="189"/>
      <c r="D1673" s="190"/>
      <c r="E1673" s="191"/>
      <c r="F1673" s="192"/>
      <c r="G1673" s="192"/>
    </row>
    <row r="1674" spans="2:7" ht="14.25">
      <c r="B1674" s="193"/>
      <c r="C1674" s="193"/>
      <c r="D1674" s="194"/>
      <c r="E1674" s="195"/>
      <c r="F1674" s="196"/>
      <c r="G1674" s="196"/>
    </row>
    <row r="1675" spans="2:7" ht="14.25">
      <c r="B1675" s="193"/>
      <c r="C1675" s="193"/>
      <c r="D1675" s="194"/>
      <c r="E1675" s="195"/>
      <c r="F1675" s="196"/>
      <c r="G1675" s="196"/>
    </row>
    <row r="1676" spans="2:7" ht="14.25">
      <c r="B1676" s="193"/>
      <c r="C1676" s="193"/>
      <c r="D1676" s="194"/>
      <c r="E1676" s="195"/>
      <c r="F1676" s="196"/>
      <c r="G1676" s="196"/>
    </row>
    <row r="1677" spans="2:7" ht="14.25">
      <c r="B1677" s="193"/>
      <c r="C1677" s="193"/>
      <c r="D1677" s="194"/>
      <c r="E1677" s="195"/>
      <c r="F1677" s="196"/>
      <c r="G1677" s="196"/>
    </row>
    <row r="1678" spans="2:7" ht="14.25">
      <c r="B1678" s="193"/>
      <c r="C1678" s="193"/>
      <c r="D1678" s="194"/>
      <c r="E1678" s="195"/>
      <c r="F1678" s="196"/>
      <c r="G1678" s="196"/>
    </row>
    <row r="1679" spans="2:7" ht="14.25">
      <c r="B1679" s="193"/>
      <c r="C1679" s="193"/>
      <c r="D1679" s="194"/>
      <c r="E1679" s="195"/>
      <c r="F1679" s="196"/>
      <c r="G1679" s="196"/>
    </row>
    <row r="1680" spans="2:7" ht="14.25">
      <c r="B1680" s="197"/>
      <c r="C1680" s="197"/>
      <c r="D1680" s="197"/>
      <c r="E1680" s="196"/>
      <c r="F1680" s="197"/>
      <c r="G1680" s="196"/>
    </row>
    <row r="1681" spans="2:7" ht="14.25">
      <c r="B1681" s="197"/>
      <c r="C1681" s="197"/>
      <c r="D1681" s="197"/>
      <c r="E1681" s="198"/>
      <c r="F1681" s="198"/>
      <c r="G1681" s="196"/>
    </row>
    <row r="1682" spans="2:7" ht="14.25">
      <c r="B1682" s="189"/>
      <c r="C1682" s="189"/>
      <c r="D1682" s="189"/>
      <c r="E1682" s="189"/>
      <c r="F1682" s="189"/>
      <c r="G1682" s="189"/>
    </row>
    <row r="1683" spans="2:7" ht="15">
      <c r="B1683" s="186"/>
      <c r="C1683" s="186"/>
      <c r="D1683" s="187"/>
      <c r="E1683" s="188"/>
      <c r="F1683" s="188"/>
      <c r="G1683" s="188"/>
    </row>
    <row r="1684" spans="2:7" ht="14.25">
      <c r="B1684" s="189"/>
      <c r="C1684" s="189"/>
      <c r="D1684" s="190"/>
      <c r="E1684" s="191"/>
      <c r="F1684" s="192"/>
      <c r="G1684" s="192"/>
    </row>
    <row r="1685" spans="2:7" ht="14.25">
      <c r="B1685" s="193"/>
      <c r="C1685" s="193"/>
      <c r="D1685" s="194"/>
      <c r="E1685" s="195"/>
      <c r="F1685" s="196"/>
      <c r="G1685" s="196"/>
    </row>
    <row r="1686" spans="2:7" ht="14.25">
      <c r="B1686" s="193"/>
      <c r="C1686" s="193"/>
      <c r="D1686" s="194"/>
      <c r="E1686" s="195"/>
      <c r="F1686" s="196"/>
      <c r="G1686" s="196"/>
    </row>
    <row r="1687" spans="2:7" ht="14.25">
      <c r="B1687" s="193"/>
      <c r="C1687" s="193"/>
      <c r="D1687" s="194"/>
      <c r="E1687" s="195"/>
      <c r="F1687" s="196"/>
      <c r="G1687" s="196"/>
    </row>
    <row r="1688" spans="2:7" ht="14.25">
      <c r="B1688" s="197"/>
      <c r="C1688" s="197"/>
      <c r="D1688" s="197"/>
      <c r="E1688" s="196"/>
      <c r="F1688" s="197"/>
      <c r="G1688" s="196"/>
    </row>
    <row r="1689" spans="2:7" ht="14.25">
      <c r="B1689" s="197"/>
      <c r="C1689" s="197"/>
      <c r="D1689" s="197"/>
      <c r="E1689" s="198"/>
      <c r="F1689" s="198"/>
      <c r="G1689" s="196"/>
    </row>
    <row r="1690" spans="2:7" ht="14.25">
      <c r="B1690" s="189"/>
      <c r="C1690" s="189"/>
      <c r="D1690" s="189"/>
      <c r="E1690" s="189"/>
      <c r="F1690" s="189"/>
      <c r="G1690" s="189"/>
    </row>
    <row r="1691" spans="2:7" ht="15">
      <c r="B1691" s="186"/>
      <c r="C1691" s="186"/>
      <c r="D1691" s="187"/>
      <c r="E1691" s="188"/>
      <c r="F1691" s="188"/>
      <c r="G1691" s="188"/>
    </row>
    <row r="1692" spans="2:7" ht="14.25">
      <c r="B1692" s="189"/>
      <c r="C1692" s="189"/>
      <c r="D1692" s="190"/>
      <c r="E1692" s="191"/>
      <c r="F1692" s="192"/>
      <c r="G1692" s="192"/>
    </row>
    <row r="1693" spans="2:7" ht="14.25">
      <c r="B1693" s="193"/>
      <c r="C1693" s="193"/>
      <c r="D1693" s="194"/>
      <c r="E1693" s="195"/>
      <c r="F1693" s="196"/>
      <c r="G1693" s="196"/>
    </row>
    <row r="1694" spans="2:7" ht="14.25">
      <c r="B1694" s="193"/>
      <c r="C1694" s="193"/>
      <c r="D1694" s="194"/>
      <c r="E1694" s="195"/>
      <c r="F1694" s="196"/>
      <c r="G1694" s="196"/>
    </row>
    <row r="1695" spans="2:7" ht="14.25">
      <c r="B1695" s="193"/>
      <c r="C1695" s="193"/>
      <c r="D1695" s="194"/>
      <c r="E1695" s="195"/>
      <c r="F1695" s="196"/>
      <c r="G1695" s="196"/>
    </row>
    <row r="1696" spans="2:7" ht="14.25">
      <c r="B1696" s="197"/>
      <c r="C1696" s="197"/>
      <c r="D1696" s="197"/>
      <c r="E1696" s="196"/>
      <c r="F1696" s="197"/>
      <c r="G1696" s="196"/>
    </row>
    <row r="1697" spans="2:7" ht="14.25">
      <c r="B1697" s="197"/>
      <c r="C1697" s="197"/>
      <c r="D1697" s="197"/>
      <c r="E1697" s="198"/>
      <c r="F1697" s="198"/>
      <c r="G1697" s="196"/>
    </row>
    <row r="1698" spans="2:7" ht="14.25">
      <c r="B1698" s="189"/>
      <c r="C1698" s="189"/>
      <c r="D1698" s="189"/>
      <c r="E1698" s="189"/>
      <c r="F1698" s="189"/>
      <c r="G1698" s="189"/>
    </row>
    <row r="1699" spans="2:7" ht="15">
      <c r="B1699" s="186"/>
      <c r="C1699" s="186"/>
      <c r="D1699" s="187"/>
      <c r="E1699" s="188"/>
      <c r="F1699" s="188"/>
      <c r="G1699" s="188"/>
    </row>
    <row r="1700" spans="2:7" ht="14.25">
      <c r="B1700" s="189"/>
      <c r="C1700" s="189"/>
      <c r="D1700" s="190"/>
      <c r="E1700" s="191"/>
      <c r="F1700" s="192"/>
      <c r="G1700" s="192"/>
    </row>
    <row r="1701" spans="2:7" ht="14.25">
      <c r="B1701" s="193"/>
      <c r="C1701" s="193"/>
      <c r="D1701" s="194"/>
      <c r="E1701" s="195"/>
      <c r="F1701" s="196"/>
      <c r="G1701" s="196"/>
    </row>
    <row r="1702" spans="2:7" ht="14.25">
      <c r="B1702" s="193"/>
      <c r="C1702" s="193"/>
      <c r="D1702" s="194"/>
      <c r="E1702" s="195"/>
      <c r="F1702" s="196"/>
      <c r="G1702" s="196"/>
    </row>
    <row r="1703" spans="2:7" ht="14.25">
      <c r="B1703" s="193"/>
      <c r="C1703" s="193"/>
      <c r="D1703" s="194"/>
      <c r="E1703" s="195"/>
      <c r="F1703" s="196"/>
      <c r="G1703" s="196"/>
    </row>
    <row r="1704" spans="2:7" ht="14.25">
      <c r="B1704" s="193"/>
      <c r="C1704" s="193"/>
      <c r="D1704" s="194"/>
      <c r="E1704" s="195"/>
      <c r="F1704" s="196"/>
      <c r="G1704" s="196"/>
    </row>
    <row r="1705" spans="2:7" ht="14.25">
      <c r="B1705" s="193"/>
      <c r="C1705" s="193"/>
      <c r="D1705" s="194"/>
      <c r="E1705" s="195"/>
      <c r="F1705" s="196"/>
      <c r="G1705" s="196"/>
    </row>
    <row r="1706" spans="2:7" ht="14.25">
      <c r="B1706" s="193"/>
      <c r="C1706" s="193"/>
      <c r="D1706" s="194"/>
      <c r="E1706" s="195"/>
      <c r="F1706" s="196"/>
      <c r="G1706" s="196"/>
    </row>
    <row r="1707" spans="2:7" ht="14.25">
      <c r="B1707" s="197"/>
      <c r="C1707" s="197"/>
      <c r="D1707" s="197"/>
      <c r="E1707" s="196"/>
      <c r="F1707" s="197"/>
      <c r="G1707" s="196"/>
    </row>
    <row r="1708" spans="2:7" ht="14.25">
      <c r="B1708" s="197"/>
      <c r="C1708" s="197"/>
      <c r="D1708" s="197"/>
      <c r="E1708" s="198"/>
      <c r="F1708" s="198"/>
      <c r="G1708" s="196"/>
    </row>
    <row r="1709" spans="2:7" ht="14.25">
      <c r="B1709" s="189"/>
      <c r="C1709" s="189"/>
      <c r="D1709" s="189"/>
      <c r="E1709" s="189"/>
      <c r="F1709" s="189"/>
      <c r="G1709" s="189"/>
    </row>
    <row r="1710" spans="2:7" ht="15">
      <c r="B1710" s="186"/>
      <c r="C1710" s="186"/>
      <c r="D1710" s="187"/>
      <c r="E1710" s="188"/>
      <c r="F1710" s="188"/>
      <c r="G1710" s="188"/>
    </row>
    <row r="1711" spans="2:7" ht="14.25">
      <c r="B1711" s="189"/>
      <c r="C1711" s="189"/>
      <c r="D1711" s="190"/>
      <c r="E1711" s="191"/>
      <c r="F1711" s="192"/>
      <c r="G1711" s="192"/>
    </row>
    <row r="1712" spans="2:7" ht="14.25">
      <c r="B1712" s="193"/>
      <c r="C1712" s="193"/>
      <c r="D1712" s="194"/>
      <c r="E1712" s="195"/>
      <c r="F1712" s="196"/>
      <c r="G1712" s="196"/>
    </row>
    <row r="1713" spans="2:7" ht="14.25">
      <c r="B1713" s="193"/>
      <c r="C1713" s="193"/>
      <c r="D1713" s="194"/>
      <c r="E1713" s="195"/>
      <c r="F1713" s="196"/>
      <c r="G1713" s="196"/>
    </row>
    <row r="1714" spans="2:7" ht="14.25">
      <c r="B1714" s="193"/>
      <c r="C1714" s="193"/>
      <c r="D1714" s="194"/>
      <c r="E1714" s="195"/>
      <c r="F1714" s="196"/>
      <c r="G1714" s="196"/>
    </row>
    <row r="1715" spans="2:7" ht="14.25">
      <c r="B1715" s="197"/>
      <c r="C1715" s="197"/>
      <c r="D1715" s="197"/>
      <c r="E1715" s="196"/>
      <c r="F1715" s="197"/>
      <c r="G1715" s="196"/>
    </row>
    <row r="1716" spans="2:7" ht="14.25">
      <c r="B1716" s="197"/>
      <c r="C1716" s="197"/>
      <c r="D1716" s="197"/>
      <c r="E1716" s="198"/>
      <c r="F1716" s="198"/>
      <c r="G1716" s="196"/>
    </row>
    <row r="1717" spans="2:7" ht="14.25">
      <c r="B1717" s="189"/>
      <c r="C1717" s="189"/>
      <c r="D1717" s="189"/>
      <c r="E1717" s="189"/>
      <c r="F1717" s="189"/>
      <c r="G1717" s="189"/>
    </row>
    <row r="1718" spans="2:7" ht="15">
      <c r="B1718" s="186"/>
      <c r="C1718" s="186"/>
      <c r="D1718" s="187"/>
      <c r="E1718" s="188"/>
      <c r="F1718" s="188"/>
      <c r="G1718" s="188"/>
    </row>
    <row r="1719" spans="2:7" ht="14.25">
      <c r="B1719" s="189"/>
      <c r="C1719" s="189"/>
      <c r="D1719" s="190"/>
      <c r="E1719" s="191"/>
      <c r="F1719" s="192"/>
      <c r="G1719" s="192"/>
    </row>
    <row r="1720" spans="2:7" ht="14.25">
      <c r="B1720" s="193"/>
      <c r="C1720" s="193"/>
      <c r="D1720" s="194"/>
      <c r="E1720" s="195"/>
      <c r="F1720" s="196"/>
      <c r="G1720" s="196"/>
    </row>
    <row r="1721" spans="2:7" ht="14.25">
      <c r="B1721" s="193"/>
      <c r="C1721" s="193"/>
      <c r="D1721" s="194"/>
      <c r="E1721" s="195"/>
      <c r="F1721" s="196"/>
      <c r="G1721" s="196"/>
    </row>
    <row r="1722" spans="2:7" ht="14.25">
      <c r="B1722" s="193"/>
      <c r="C1722" s="193"/>
      <c r="D1722" s="194"/>
      <c r="E1722" s="195"/>
      <c r="F1722" s="196"/>
      <c r="G1722" s="196"/>
    </row>
    <row r="1723" spans="2:7" ht="14.25">
      <c r="B1723" s="197"/>
      <c r="C1723" s="197"/>
      <c r="D1723" s="197"/>
      <c r="E1723" s="196"/>
      <c r="F1723" s="197"/>
      <c r="G1723" s="196"/>
    </row>
    <row r="1724" spans="2:7" ht="14.25">
      <c r="B1724" s="197"/>
      <c r="C1724" s="197"/>
      <c r="D1724" s="197"/>
      <c r="E1724" s="198"/>
      <c r="F1724" s="198"/>
      <c r="G1724" s="196"/>
    </row>
    <row r="1725" spans="2:7" ht="14.25">
      <c r="B1725" s="189"/>
      <c r="C1725" s="189"/>
      <c r="D1725" s="189"/>
      <c r="E1725" s="189"/>
      <c r="F1725" s="189"/>
      <c r="G1725" s="189"/>
    </row>
    <row r="1726" spans="2:7" ht="15">
      <c r="B1726" s="186"/>
      <c r="C1726" s="186"/>
      <c r="D1726" s="187"/>
      <c r="E1726" s="188"/>
      <c r="F1726" s="188"/>
      <c r="G1726" s="188"/>
    </row>
    <row r="1727" spans="2:7" ht="14.25">
      <c r="B1727" s="189"/>
      <c r="C1727" s="189"/>
      <c r="D1727" s="190"/>
      <c r="E1727" s="191"/>
      <c r="F1727" s="192"/>
      <c r="G1727" s="192"/>
    </row>
    <row r="1728" spans="2:7" ht="14.25">
      <c r="B1728" s="193"/>
      <c r="C1728" s="193"/>
      <c r="D1728" s="194"/>
      <c r="E1728" s="195"/>
      <c r="F1728" s="196"/>
      <c r="G1728" s="196"/>
    </row>
    <row r="1729" spans="2:7" ht="14.25">
      <c r="B1729" s="193"/>
      <c r="C1729" s="193"/>
      <c r="D1729" s="194"/>
      <c r="E1729" s="195"/>
      <c r="F1729" s="196"/>
      <c r="G1729" s="196"/>
    </row>
    <row r="1730" spans="2:7" ht="14.25">
      <c r="B1730" s="193"/>
      <c r="C1730" s="193"/>
      <c r="D1730" s="194"/>
      <c r="E1730" s="195"/>
      <c r="F1730" s="196"/>
      <c r="G1730" s="196"/>
    </row>
    <row r="1731" spans="2:7" ht="14.25">
      <c r="B1731" s="193"/>
      <c r="C1731" s="193"/>
      <c r="D1731" s="194"/>
      <c r="E1731" s="195"/>
      <c r="F1731" s="196"/>
      <c r="G1731" s="196"/>
    </row>
    <row r="1732" spans="2:7" ht="14.25">
      <c r="B1732" s="197"/>
      <c r="C1732" s="197"/>
      <c r="D1732" s="197"/>
      <c r="E1732" s="196"/>
      <c r="F1732" s="197"/>
      <c r="G1732" s="196"/>
    </row>
    <row r="1733" spans="2:7" ht="14.25">
      <c r="B1733" s="197"/>
      <c r="C1733" s="197"/>
      <c r="D1733" s="197"/>
      <c r="E1733" s="198"/>
      <c r="F1733" s="198"/>
      <c r="G1733" s="196"/>
    </row>
    <row r="1734" spans="2:7" ht="14.25">
      <c r="B1734" s="189"/>
      <c r="C1734" s="189"/>
      <c r="D1734" s="189"/>
      <c r="E1734" s="189"/>
      <c r="F1734" s="189"/>
      <c r="G1734" s="189"/>
    </row>
    <row r="1735" spans="2:7" ht="15">
      <c r="B1735" s="186"/>
      <c r="C1735" s="186"/>
      <c r="D1735" s="187"/>
      <c r="E1735" s="188"/>
      <c r="F1735" s="188"/>
      <c r="G1735" s="188"/>
    </row>
    <row r="1736" spans="2:7" ht="14.25">
      <c r="B1736" s="189"/>
      <c r="C1736" s="189"/>
      <c r="D1736" s="190"/>
      <c r="E1736" s="191"/>
      <c r="F1736" s="192"/>
      <c r="G1736" s="192"/>
    </row>
    <row r="1737" spans="2:7" ht="14.25">
      <c r="B1737" s="193"/>
      <c r="C1737" s="193"/>
      <c r="D1737" s="194"/>
      <c r="E1737" s="195"/>
      <c r="F1737" s="196"/>
      <c r="G1737" s="196"/>
    </row>
    <row r="1738" spans="2:7" ht="14.25">
      <c r="B1738" s="193"/>
      <c r="C1738" s="193"/>
      <c r="D1738" s="194"/>
      <c r="E1738" s="195"/>
      <c r="F1738" s="196"/>
      <c r="G1738" s="196"/>
    </row>
    <row r="1739" spans="2:7" ht="14.25">
      <c r="B1739" s="193"/>
      <c r="C1739" s="193"/>
      <c r="D1739" s="194"/>
      <c r="E1739" s="195"/>
      <c r="F1739" s="196"/>
      <c r="G1739" s="196"/>
    </row>
    <row r="1740" spans="2:7" ht="14.25">
      <c r="B1740" s="193"/>
      <c r="C1740" s="193"/>
      <c r="D1740" s="194"/>
      <c r="E1740" s="195"/>
      <c r="F1740" s="196"/>
      <c r="G1740" s="196"/>
    </row>
    <row r="1741" spans="2:7" ht="14.25">
      <c r="B1741" s="197"/>
      <c r="C1741" s="197"/>
      <c r="D1741" s="197"/>
      <c r="E1741" s="196"/>
      <c r="F1741" s="197"/>
      <c r="G1741" s="196"/>
    </row>
    <row r="1742" spans="2:7" ht="14.25">
      <c r="B1742" s="197"/>
      <c r="C1742" s="197"/>
      <c r="D1742" s="197"/>
      <c r="E1742" s="198"/>
      <c r="F1742" s="198"/>
      <c r="G1742" s="196"/>
    </row>
    <row r="1743" spans="2:7" ht="14.25">
      <c r="B1743" s="189"/>
      <c r="C1743" s="189"/>
      <c r="D1743" s="189"/>
      <c r="E1743" s="189"/>
      <c r="F1743" s="189"/>
      <c r="G1743" s="189"/>
    </row>
    <row r="1744" spans="2:7" ht="15">
      <c r="B1744" s="186"/>
      <c r="C1744" s="186"/>
      <c r="D1744" s="187"/>
      <c r="E1744" s="188"/>
      <c r="F1744" s="188"/>
      <c r="G1744" s="188"/>
    </row>
    <row r="1745" spans="2:7" ht="14.25">
      <c r="B1745" s="189"/>
      <c r="C1745" s="189"/>
      <c r="D1745" s="190"/>
      <c r="E1745" s="191"/>
      <c r="F1745" s="192"/>
      <c r="G1745" s="192"/>
    </row>
    <row r="1746" spans="2:7" ht="14.25">
      <c r="B1746" s="193"/>
      <c r="C1746" s="193"/>
      <c r="D1746" s="194"/>
      <c r="E1746" s="195"/>
      <c r="F1746" s="196"/>
      <c r="G1746" s="196"/>
    </row>
    <row r="1747" spans="2:7" ht="14.25">
      <c r="B1747" s="193"/>
      <c r="C1747" s="193"/>
      <c r="D1747" s="194"/>
      <c r="E1747" s="195"/>
      <c r="F1747" s="196"/>
      <c r="G1747" s="196"/>
    </row>
    <row r="1748" spans="2:7" ht="14.25">
      <c r="B1748" s="193"/>
      <c r="C1748" s="193"/>
      <c r="D1748" s="194"/>
      <c r="E1748" s="195"/>
      <c r="F1748" s="196"/>
      <c r="G1748" s="196"/>
    </row>
    <row r="1749" spans="2:7" ht="14.25">
      <c r="B1749" s="193"/>
      <c r="C1749" s="193"/>
      <c r="D1749" s="194"/>
      <c r="E1749" s="195"/>
      <c r="F1749" s="196"/>
      <c r="G1749" s="196"/>
    </row>
    <row r="1750" spans="2:7" ht="14.25">
      <c r="B1750" s="197"/>
      <c r="C1750" s="197"/>
      <c r="D1750" s="197"/>
      <c r="E1750" s="196"/>
      <c r="F1750" s="197"/>
      <c r="G1750" s="196"/>
    </row>
    <row r="1751" spans="2:7" ht="14.25">
      <c r="B1751" s="197"/>
      <c r="C1751" s="197"/>
      <c r="D1751" s="197"/>
      <c r="E1751" s="198"/>
      <c r="F1751" s="198"/>
      <c r="G1751" s="196"/>
    </row>
    <row r="1752" spans="2:7" ht="14.25">
      <c r="B1752" s="189"/>
      <c r="C1752" s="189"/>
      <c r="D1752" s="189"/>
      <c r="E1752" s="189"/>
      <c r="F1752" s="189"/>
      <c r="G1752" s="189"/>
    </row>
    <row r="1753" spans="2:7" ht="15">
      <c r="B1753" s="186"/>
      <c r="C1753" s="186"/>
      <c r="D1753" s="187"/>
      <c r="E1753" s="188"/>
      <c r="F1753" s="188"/>
      <c r="G1753" s="188"/>
    </row>
    <row r="1754" spans="2:7" ht="14.25">
      <c r="B1754" s="189"/>
      <c r="C1754" s="189"/>
      <c r="D1754" s="190"/>
      <c r="E1754" s="191"/>
      <c r="F1754" s="192"/>
      <c r="G1754" s="192"/>
    </row>
    <row r="1755" spans="2:7" ht="14.25">
      <c r="B1755" s="193"/>
      <c r="C1755" s="193"/>
      <c r="D1755" s="194"/>
      <c r="E1755" s="195"/>
      <c r="F1755" s="196"/>
      <c r="G1755" s="196"/>
    </row>
    <row r="1756" spans="2:7" ht="14.25">
      <c r="B1756" s="193"/>
      <c r="C1756" s="193"/>
      <c r="D1756" s="194"/>
      <c r="E1756" s="195"/>
      <c r="F1756" s="196"/>
      <c r="G1756" s="196"/>
    </row>
    <row r="1757" spans="2:7" ht="14.25">
      <c r="B1757" s="193"/>
      <c r="C1757" s="193"/>
      <c r="D1757" s="194"/>
      <c r="E1757" s="195"/>
      <c r="F1757" s="196"/>
      <c r="G1757" s="196"/>
    </row>
    <row r="1758" spans="2:7" ht="14.25">
      <c r="B1758" s="193"/>
      <c r="C1758" s="193"/>
      <c r="D1758" s="194"/>
      <c r="E1758" s="195"/>
      <c r="F1758" s="196"/>
      <c r="G1758" s="196"/>
    </row>
    <row r="1759" spans="2:7" ht="14.25">
      <c r="B1759" s="197"/>
      <c r="C1759" s="197"/>
      <c r="D1759" s="197"/>
      <c r="E1759" s="196"/>
      <c r="F1759" s="197"/>
      <c r="G1759" s="196"/>
    </row>
    <row r="1760" spans="2:7" ht="14.25">
      <c r="B1760" s="197"/>
      <c r="C1760" s="197"/>
      <c r="D1760" s="197"/>
      <c r="E1760" s="198"/>
      <c r="F1760" s="198"/>
      <c r="G1760" s="196"/>
    </row>
    <row r="1761" spans="2:7" ht="14.25">
      <c r="B1761" s="189"/>
      <c r="C1761" s="189"/>
      <c r="D1761" s="189"/>
      <c r="E1761" s="189"/>
      <c r="F1761" s="189"/>
      <c r="G1761" s="189"/>
    </row>
    <row r="1762" spans="2:7" ht="15">
      <c r="B1762" s="186"/>
      <c r="C1762" s="186"/>
      <c r="D1762" s="187"/>
      <c r="E1762" s="188"/>
      <c r="F1762" s="188"/>
      <c r="G1762" s="188"/>
    </row>
    <row r="1763" spans="2:7" ht="14.25">
      <c r="B1763" s="189"/>
      <c r="C1763" s="189"/>
      <c r="D1763" s="190"/>
      <c r="E1763" s="191"/>
      <c r="F1763" s="192"/>
      <c r="G1763" s="192"/>
    </row>
    <row r="1764" spans="2:7" ht="14.25">
      <c r="B1764" s="193"/>
      <c r="C1764" s="193"/>
      <c r="D1764" s="194"/>
      <c r="E1764" s="195"/>
      <c r="F1764" s="196"/>
      <c r="G1764" s="196"/>
    </row>
    <row r="1765" spans="2:7" ht="14.25">
      <c r="B1765" s="193"/>
      <c r="C1765" s="193"/>
      <c r="D1765" s="194"/>
      <c r="E1765" s="195"/>
      <c r="F1765" s="196"/>
      <c r="G1765" s="196"/>
    </row>
    <row r="1766" spans="2:7" ht="14.25">
      <c r="B1766" s="193"/>
      <c r="C1766" s="193"/>
      <c r="D1766" s="194"/>
      <c r="E1766" s="195"/>
      <c r="F1766" s="196"/>
      <c r="G1766" s="196"/>
    </row>
    <row r="1767" spans="2:7" ht="14.25">
      <c r="B1767" s="193"/>
      <c r="C1767" s="193"/>
      <c r="D1767" s="194"/>
      <c r="E1767" s="195"/>
      <c r="F1767" s="196"/>
      <c r="G1767" s="196"/>
    </row>
    <row r="1768" spans="2:7" ht="14.25">
      <c r="B1768" s="197"/>
      <c r="C1768" s="197"/>
      <c r="D1768" s="197"/>
      <c r="E1768" s="196"/>
      <c r="F1768" s="197"/>
      <c r="G1768" s="196"/>
    </row>
    <row r="1769" spans="2:7" ht="14.25">
      <c r="B1769" s="197"/>
      <c r="C1769" s="197"/>
      <c r="D1769" s="197"/>
      <c r="E1769" s="198"/>
      <c r="F1769" s="198"/>
      <c r="G1769" s="196"/>
    </row>
    <row r="1770" spans="2:7" ht="14.25">
      <c r="B1770" s="189"/>
      <c r="C1770" s="189"/>
      <c r="D1770" s="189"/>
      <c r="E1770" s="189"/>
      <c r="F1770" s="189"/>
      <c r="G1770" s="189"/>
    </row>
    <row r="1771" spans="2:7" ht="15">
      <c r="B1771" s="186"/>
      <c r="C1771" s="186"/>
      <c r="D1771" s="187"/>
      <c r="E1771" s="188"/>
      <c r="F1771" s="188"/>
      <c r="G1771" s="188"/>
    </row>
    <row r="1772" spans="2:7" ht="14.25">
      <c r="B1772" s="189"/>
      <c r="C1772" s="189"/>
      <c r="D1772" s="190"/>
      <c r="E1772" s="191"/>
      <c r="F1772" s="192"/>
      <c r="G1772" s="192"/>
    </row>
    <row r="1773" spans="2:7" ht="14.25">
      <c r="B1773" s="193"/>
      <c r="C1773" s="193"/>
      <c r="D1773" s="194"/>
      <c r="E1773" s="195"/>
      <c r="F1773" s="196"/>
      <c r="G1773" s="196"/>
    </row>
    <row r="1774" spans="2:7" ht="14.25">
      <c r="B1774" s="193"/>
      <c r="C1774" s="193"/>
      <c r="D1774" s="194"/>
      <c r="E1774" s="195"/>
      <c r="F1774" s="196"/>
      <c r="G1774" s="196"/>
    </row>
    <row r="1775" spans="2:7" ht="14.25">
      <c r="B1775" s="193"/>
      <c r="C1775" s="193"/>
      <c r="D1775" s="194"/>
      <c r="E1775" s="195"/>
      <c r="F1775" s="196"/>
      <c r="G1775" s="196"/>
    </row>
    <row r="1776" spans="2:7" ht="14.25">
      <c r="B1776" s="193"/>
      <c r="C1776" s="193"/>
      <c r="D1776" s="194"/>
      <c r="E1776" s="195"/>
      <c r="F1776" s="196"/>
      <c r="G1776" s="196"/>
    </row>
    <row r="1777" spans="2:7" ht="14.25">
      <c r="B1777" s="197"/>
      <c r="C1777" s="197"/>
      <c r="D1777" s="197"/>
      <c r="E1777" s="196"/>
      <c r="F1777" s="197"/>
      <c r="G1777" s="196"/>
    </row>
    <row r="1778" spans="2:7" ht="14.25">
      <c r="B1778" s="197"/>
      <c r="C1778" s="197"/>
      <c r="D1778" s="197"/>
      <c r="E1778" s="198"/>
      <c r="F1778" s="198"/>
      <c r="G1778" s="196"/>
    </row>
    <row r="1779" spans="2:7" ht="14.25">
      <c r="B1779" s="189"/>
      <c r="C1779" s="189"/>
      <c r="D1779" s="189"/>
      <c r="E1779" s="189"/>
      <c r="F1779" s="189"/>
      <c r="G1779" s="189"/>
    </row>
    <row r="1780" spans="2:7" ht="15">
      <c r="B1780" s="186"/>
      <c r="C1780" s="186"/>
      <c r="D1780" s="187"/>
      <c r="E1780" s="188"/>
      <c r="F1780" s="188"/>
      <c r="G1780" s="188"/>
    </row>
    <row r="1781" spans="2:7" ht="14.25">
      <c r="B1781" s="189"/>
      <c r="C1781" s="189"/>
      <c r="D1781" s="190"/>
      <c r="E1781" s="191"/>
      <c r="F1781" s="192"/>
      <c r="G1781" s="192"/>
    </row>
    <row r="1782" spans="2:7" ht="14.25">
      <c r="B1782" s="193"/>
      <c r="C1782" s="193"/>
      <c r="D1782" s="194"/>
      <c r="E1782" s="195"/>
      <c r="F1782" s="196"/>
      <c r="G1782" s="196"/>
    </row>
    <row r="1783" spans="2:7" ht="14.25">
      <c r="B1783" s="193"/>
      <c r="C1783" s="193"/>
      <c r="D1783" s="194"/>
      <c r="E1783" s="195"/>
      <c r="F1783" s="196"/>
      <c r="G1783" s="196"/>
    </row>
    <row r="1784" spans="2:7" ht="14.25">
      <c r="B1784" s="193"/>
      <c r="C1784" s="193"/>
      <c r="D1784" s="194"/>
      <c r="E1784" s="195"/>
      <c r="F1784" s="196"/>
      <c r="G1784" s="196"/>
    </row>
    <row r="1785" spans="2:7" ht="14.25">
      <c r="B1785" s="193"/>
      <c r="C1785" s="193"/>
      <c r="D1785" s="194"/>
      <c r="E1785" s="195"/>
      <c r="F1785" s="196"/>
      <c r="G1785" s="196"/>
    </row>
    <row r="1786" spans="2:7" ht="14.25">
      <c r="B1786" s="197"/>
      <c r="C1786" s="197"/>
      <c r="D1786" s="197"/>
      <c r="E1786" s="196"/>
      <c r="F1786" s="197"/>
      <c r="G1786" s="196"/>
    </row>
    <row r="1787" spans="2:7" ht="14.25">
      <c r="B1787" s="197"/>
      <c r="C1787" s="197"/>
      <c r="D1787" s="197"/>
      <c r="E1787" s="198"/>
      <c r="F1787" s="198"/>
      <c r="G1787" s="196"/>
    </row>
    <row r="1788" spans="2:7" ht="14.25">
      <c r="B1788" s="189"/>
      <c r="C1788" s="189"/>
      <c r="D1788" s="189"/>
      <c r="E1788" s="189"/>
      <c r="F1788" s="189"/>
      <c r="G1788" s="189"/>
    </row>
    <row r="1789" spans="2:7" ht="15">
      <c r="B1789" s="186"/>
      <c r="C1789" s="186"/>
      <c r="D1789" s="187"/>
      <c r="E1789" s="188"/>
      <c r="F1789" s="188"/>
      <c r="G1789" s="188"/>
    </row>
    <row r="1790" spans="2:7" ht="14.25">
      <c r="B1790" s="189"/>
      <c r="C1790" s="189"/>
      <c r="D1790" s="190"/>
      <c r="E1790" s="191"/>
      <c r="F1790" s="192"/>
      <c r="G1790" s="192"/>
    </row>
    <row r="1791" spans="2:7" ht="14.25">
      <c r="B1791" s="193"/>
      <c r="C1791" s="193"/>
      <c r="D1791" s="194"/>
      <c r="E1791" s="195"/>
      <c r="F1791" s="196"/>
      <c r="G1791" s="196"/>
    </row>
    <row r="1792" spans="2:7" ht="14.25">
      <c r="B1792" s="193"/>
      <c r="C1792" s="193"/>
      <c r="D1792" s="194"/>
      <c r="E1792" s="195"/>
      <c r="F1792" s="196"/>
      <c r="G1792" s="196"/>
    </row>
    <row r="1793" spans="2:7" ht="14.25">
      <c r="B1793" s="193"/>
      <c r="C1793" s="193"/>
      <c r="D1793" s="194"/>
      <c r="E1793" s="195"/>
      <c r="F1793" s="196"/>
      <c r="G1793" s="196"/>
    </row>
    <row r="1794" spans="2:7" ht="14.25">
      <c r="B1794" s="193"/>
      <c r="C1794" s="193"/>
      <c r="D1794" s="194"/>
      <c r="E1794" s="195"/>
      <c r="F1794" s="196"/>
      <c r="G1794" s="196"/>
    </row>
    <row r="1795" spans="2:7" ht="14.25">
      <c r="B1795" s="193"/>
      <c r="C1795" s="193"/>
      <c r="D1795" s="194"/>
      <c r="E1795" s="195"/>
      <c r="F1795" s="196"/>
      <c r="G1795" s="196"/>
    </row>
    <row r="1796" spans="2:7" ht="14.25">
      <c r="B1796" s="193"/>
      <c r="C1796" s="193"/>
      <c r="D1796" s="194"/>
      <c r="E1796" s="195"/>
      <c r="F1796" s="196"/>
      <c r="G1796" s="196"/>
    </row>
    <row r="1797" spans="2:7" ht="14.25">
      <c r="B1797" s="193"/>
      <c r="C1797" s="193"/>
      <c r="D1797" s="194"/>
      <c r="E1797" s="195"/>
      <c r="F1797" s="196"/>
      <c r="G1797" s="196"/>
    </row>
    <row r="1798" spans="2:7" ht="14.25">
      <c r="B1798" s="197"/>
      <c r="C1798" s="197"/>
      <c r="D1798" s="197"/>
      <c r="E1798" s="196"/>
      <c r="F1798" s="197"/>
      <c r="G1798" s="196"/>
    </row>
    <row r="1799" spans="2:7" ht="14.25">
      <c r="B1799" s="197"/>
      <c r="C1799" s="197"/>
      <c r="D1799" s="197"/>
      <c r="E1799" s="198"/>
      <c r="F1799" s="198"/>
      <c r="G1799" s="196"/>
    </row>
    <row r="1800" spans="2:7" ht="14.25">
      <c r="B1800" s="189"/>
      <c r="C1800" s="189"/>
      <c r="D1800" s="189"/>
      <c r="E1800" s="189"/>
      <c r="F1800" s="189"/>
      <c r="G1800" s="189"/>
    </row>
    <row r="1801" spans="2:7" ht="15">
      <c r="B1801" s="186"/>
      <c r="C1801" s="186"/>
      <c r="D1801" s="187"/>
      <c r="E1801" s="188"/>
      <c r="F1801" s="188"/>
      <c r="G1801" s="188"/>
    </row>
    <row r="1802" spans="2:7" ht="14.25">
      <c r="B1802" s="189"/>
      <c r="C1802" s="189"/>
      <c r="D1802" s="190"/>
      <c r="E1802" s="191"/>
      <c r="F1802" s="192"/>
      <c r="G1802" s="192"/>
    </row>
    <row r="1803" spans="2:7" ht="14.25">
      <c r="B1803" s="193"/>
      <c r="C1803" s="193"/>
      <c r="D1803" s="194"/>
      <c r="E1803" s="195"/>
      <c r="F1803" s="196"/>
      <c r="G1803" s="196"/>
    </row>
    <row r="1804" spans="2:7" ht="14.25">
      <c r="B1804" s="193"/>
      <c r="C1804" s="193"/>
      <c r="D1804" s="194"/>
      <c r="E1804" s="195"/>
      <c r="F1804" s="196"/>
      <c r="G1804" s="196"/>
    </row>
    <row r="1805" spans="2:7" ht="14.25">
      <c r="B1805" s="193"/>
      <c r="C1805" s="193"/>
      <c r="D1805" s="194"/>
      <c r="E1805" s="195"/>
      <c r="F1805" s="196"/>
      <c r="G1805" s="196"/>
    </row>
    <row r="1806" spans="2:7" ht="14.25">
      <c r="B1806" s="193"/>
      <c r="C1806" s="193"/>
      <c r="D1806" s="194"/>
      <c r="E1806" s="195"/>
      <c r="F1806" s="196"/>
      <c r="G1806" s="196"/>
    </row>
    <row r="1807" spans="2:7" ht="14.25">
      <c r="B1807" s="193"/>
      <c r="C1807" s="193"/>
      <c r="D1807" s="194"/>
      <c r="E1807" s="195"/>
      <c r="F1807" s="196"/>
      <c r="G1807" s="196"/>
    </row>
    <row r="1808" spans="2:7" ht="14.25">
      <c r="B1808" s="193"/>
      <c r="C1808" s="193"/>
      <c r="D1808" s="194"/>
      <c r="E1808" s="195"/>
      <c r="F1808" s="196"/>
      <c r="G1808" s="196"/>
    </row>
    <row r="1809" spans="2:7" ht="14.25">
      <c r="B1809" s="193"/>
      <c r="C1809" s="193"/>
      <c r="D1809" s="194"/>
      <c r="E1809" s="195"/>
      <c r="F1809" s="196"/>
      <c r="G1809" s="196"/>
    </row>
    <row r="1810" spans="2:7" ht="14.25">
      <c r="B1810" s="197"/>
      <c r="C1810" s="197"/>
      <c r="D1810" s="197"/>
      <c r="E1810" s="196"/>
      <c r="F1810" s="197"/>
      <c r="G1810" s="196"/>
    </row>
    <row r="1811" spans="2:7" ht="14.25">
      <c r="B1811" s="197"/>
      <c r="C1811" s="197"/>
      <c r="D1811" s="197"/>
      <c r="E1811" s="198"/>
      <c r="F1811" s="198"/>
      <c r="G1811" s="196"/>
    </row>
    <row r="1812" spans="2:7" ht="14.25">
      <c r="B1812" s="189"/>
      <c r="C1812" s="189"/>
      <c r="D1812" s="189"/>
      <c r="E1812" s="189"/>
      <c r="F1812" s="189"/>
      <c r="G1812" s="189"/>
    </row>
    <row r="1813" spans="2:7" ht="15">
      <c r="B1813" s="186"/>
      <c r="C1813" s="186"/>
      <c r="D1813" s="187"/>
      <c r="E1813" s="188"/>
      <c r="F1813" s="188"/>
      <c r="G1813" s="188"/>
    </row>
    <row r="1814" spans="2:7" ht="14.25">
      <c r="B1814" s="189"/>
      <c r="C1814" s="189"/>
      <c r="D1814" s="190"/>
      <c r="E1814" s="191"/>
      <c r="F1814" s="192"/>
      <c r="G1814" s="192"/>
    </row>
    <row r="1815" spans="2:7" ht="14.25">
      <c r="B1815" s="193"/>
      <c r="C1815" s="193"/>
      <c r="D1815" s="194"/>
      <c r="E1815" s="195"/>
      <c r="F1815" s="196"/>
      <c r="G1815" s="196"/>
    </row>
    <row r="1816" spans="2:7" ht="14.25">
      <c r="B1816" s="193"/>
      <c r="C1816" s="193"/>
      <c r="D1816" s="194"/>
      <c r="E1816" s="195"/>
      <c r="F1816" s="196"/>
      <c r="G1816" s="196"/>
    </row>
    <row r="1817" spans="2:7" ht="14.25">
      <c r="B1817" s="193"/>
      <c r="C1817" s="193"/>
      <c r="D1817" s="194"/>
      <c r="E1817" s="195"/>
      <c r="F1817" s="196"/>
      <c r="G1817" s="196"/>
    </row>
    <row r="1818" spans="2:7" ht="14.25">
      <c r="B1818" s="193"/>
      <c r="C1818" s="193"/>
      <c r="D1818" s="194"/>
      <c r="E1818" s="195"/>
      <c r="F1818" s="196"/>
      <c r="G1818" s="196"/>
    </row>
    <row r="1819" spans="2:7" ht="14.25">
      <c r="B1819" s="193"/>
      <c r="C1819" s="193"/>
      <c r="D1819" s="194"/>
      <c r="E1819" s="195"/>
      <c r="F1819" s="196"/>
      <c r="G1819" s="196"/>
    </row>
    <row r="1820" spans="2:7" ht="14.25">
      <c r="B1820" s="193"/>
      <c r="C1820" s="193"/>
      <c r="D1820" s="194"/>
      <c r="E1820" s="195"/>
      <c r="F1820" s="196"/>
      <c r="G1820" s="196"/>
    </row>
    <row r="1821" spans="2:7" ht="14.25">
      <c r="B1821" s="193"/>
      <c r="C1821" s="193"/>
      <c r="D1821" s="194"/>
      <c r="E1821" s="195"/>
      <c r="F1821" s="196"/>
      <c r="G1821" s="196"/>
    </row>
    <row r="1822" spans="2:7" ht="14.25">
      <c r="B1822" s="197"/>
      <c r="C1822" s="197"/>
      <c r="D1822" s="197"/>
      <c r="E1822" s="196"/>
      <c r="F1822" s="197"/>
      <c r="G1822" s="196"/>
    </row>
    <row r="1823" spans="2:7" ht="14.25">
      <c r="B1823" s="197"/>
      <c r="C1823" s="197"/>
      <c r="D1823" s="197"/>
      <c r="E1823" s="198"/>
      <c r="F1823" s="198"/>
      <c r="G1823" s="196"/>
    </row>
    <row r="1824" spans="2:7" ht="14.25">
      <c r="B1824" s="189"/>
      <c r="C1824" s="189"/>
      <c r="D1824" s="189"/>
      <c r="E1824" s="189"/>
      <c r="F1824" s="189"/>
      <c r="G1824" s="189"/>
    </row>
    <row r="1825" spans="2:7" ht="15">
      <c r="B1825" s="186"/>
      <c r="C1825" s="186"/>
      <c r="D1825" s="187"/>
      <c r="E1825" s="188"/>
      <c r="F1825" s="188"/>
      <c r="G1825" s="188"/>
    </row>
    <row r="1826" spans="2:7" ht="14.25">
      <c r="B1826" s="189"/>
      <c r="C1826" s="189"/>
      <c r="D1826" s="190"/>
      <c r="E1826" s="191"/>
      <c r="F1826" s="192"/>
      <c r="G1826" s="192"/>
    </row>
    <row r="1827" spans="2:7" ht="14.25">
      <c r="B1827" s="193"/>
      <c r="C1827" s="193"/>
      <c r="D1827" s="194"/>
      <c r="E1827" s="195"/>
      <c r="F1827" s="196"/>
      <c r="G1827" s="196"/>
    </row>
    <row r="1828" spans="2:7" ht="14.25">
      <c r="B1828" s="193"/>
      <c r="C1828" s="193"/>
      <c r="D1828" s="194"/>
      <c r="E1828" s="195"/>
      <c r="F1828" s="196"/>
      <c r="G1828" s="196"/>
    </row>
    <row r="1829" spans="2:7" ht="14.25">
      <c r="B1829" s="193"/>
      <c r="C1829" s="193"/>
      <c r="D1829" s="194"/>
      <c r="E1829" s="195"/>
      <c r="F1829" s="196"/>
      <c r="G1829" s="196"/>
    </row>
    <row r="1830" spans="2:7" ht="14.25">
      <c r="B1830" s="193"/>
      <c r="C1830" s="193"/>
      <c r="D1830" s="194"/>
      <c r="E1830" s="195"/>
      <c r="F1830" s="196"/>
      <c r="G1830" s="196"/>
    </row>
    <row r="1831" spans="2:7" ht="14.25">
      <c r="B1831" s="193"/>
      <c r="C1831" s="193"/>
      <c r="D1831" s="194"/>
      <c r="E1831" s="195"/>
      <c r="F1831" s="196"/>
      <c r="G1831" s="196"/>
    </row>
    <row r="1832" spans="2:7" ht="14.25">
      <c r="B1832" s="193"/>
      <c r="C1832" s="193"/>
      <c r="D1832" s="194"/>
      <c r="E1832" s="195"/>
      <c r="F1832" s="196"/>
      <c r="G1832" s="196"/>
    </row>
    <row r="1833" spans="2:7" ht="14.25">
      <c r="B1833" s="193"/>
      <c r="C1833" s="193"/>
      <c r="D1833" s="194"/>
      <c r="E1833" s="195"/>
      <c r="F1833" s="196"/>
      <c r="G1833" s="196"/>
    </row>
    <row r="1834" spans="2:7" ht="14.25">
      <c r="B1834" s="197"/>
      <c r="C1834" s="197"/>
      <c r="D1834" s="197"/>
      <c r="E1834" s="196"/>
      <c r="F1834" s="197"/>
      <c r="G1834" s="196"/>
    </row>
    <row r="1835" spans="2:7" ht="14.25">
      <c r="B1835" s="197"/>
      <c r="C1835" s="197"/>
      <c r="D1835" s="197"/>
      <c r="E1835" s="198"/>
      <c r="F1835" s="198"/>
      <c r="G1835" s="196"/>
    </row>
    <row r="1836" spans="2:7" ht="14.25">
      <c r="B1836" s="189"/>
      <c r="C1836" s="189"/>
      <c r="D1836" s="189"/>
      <c r="E1836" s="189"/>
      <c r="F1836" s="189"/>
      <c r="G1836" s="189"/>
    </row>
    <row r="1837" spans="2:7" ht="15">
      <c r="B1837" s="186"/>
      <c r="C1837" s="186"/>
      <c r="D1837" s="187"/>
      <c r="E1837" s="188"/>
      <c r="F1837" s="188"/>
      <c r="G1837" s="188"/>
    </row>
    <row r="1838" spans="2:7" ht="14.25">
      <c r="B1838" s="189"/>
      <c r="C1838" s="189"/>
      <c r="D1838" s="190"/>
      <c r="E1838" s="191"/>
      <c r="F1838" s="192"/>
      <c r="G1838" s="192"/>
    </row>
    <row r="1839" spans="2:7" ht="14.25">
      <c r="B1839" s="193"/>
      <c r="C1839" s="193"/>
      <c r="D1839" s="194"/>
      <c r="E1839" s="195"/>
      <c r="F1839" s="196"/>
      <c r="G1839" s="196"/>
    </row>
    <row r="1840" spans="2:7" ht="14.25">
      <c r="B1840" s="193"/>
      <c r="C1840" s="193"/>
      <c r="D1840" s="194"/>
      <c r="E1840" s="195"/>
      <c r="F1840" s="196"/>
      <c r="G1840" s="196"/>
    </row>
    <row r="1841" spans="2:7" ht="14.25">
      <c r="B1841" s="193"/>
      <c r="C1841" s="193"/>
      <c r="D1841" s="194"/>
      <c r="E1841" s="195"/>
      <c r="F1841" s="196"/>
      <c r="G1841" s="196"/>
    </row>
    <row r="1842" spans="2:7" ht="14.25">
      <c r="B1842" s="193"/>
      <c r="C1842" s="193"/>
      <c r="D1842" s="194"/>
      <c r="E1842" s="195"/>
      <c r="F1842" s="196"/>
      <c r="G1842" s="196"/>
    </row>
    <row r="1843" spans="2:7" ht="14.25">
      <c r="B1843" s="193"/>
      <c r="C1843" s="193"/>
      <c r="D1843" s="194"/>
      <c r="E1843" s="195"/>
      <c r="F1843" s="196"/>
      <c r="G1843" s="196"/>
    </row>
    <row r="1844" spans="2:7" ht="14.25">
      <c r="B1844" s="197"/>
      <c r="C1844" s="197"/>
      <c r="D1844" s="197"/>
      <c r="E1844" s="196"/>
      <c r="F1844" s="197"/>
      <c r="G1844" s="196"/>
    </row>
    <row r="1845" spans="2:7" ht="14.25">
      <c r="B1845" s="197"/>
      <c r="C1845" s="197"/>
      <c r="D1845" s="197"/>
      <c r="E1845" s="198"/>
      <c r="F1845" s="198"/>
      <c r="G1845" s="196"/>
    </row>
    <row r="1846" spans="2:7" ht="14.25">
      <c r="B1846" s="189"/>
      <c r="C1846" s="189"/>
      <c r="D1846" s="189"/>
      <c r="E1846" s="189"/>
      <c r="F1846" s="189"/>
      <c r="G1846" s="189"/>
    </row>
    <row r="1847" spans="2:7" ht="15">
      <c r="B1847" s="186"/>
      <c r="C1847" s="186"/>
      <c r="D1847" s="187"/>
      <c r="E1847" s="188"/>
      <c r="F1847" s="188"/>
      <c r="G1847" s="188"/>
    </row>
    <row r="1848" spans="2:7" ht="14.25">
      <c r="B1848" s="189"/>
      <c r="C1848" s="189"/>
      <c r="D1848" s="190"/>
      <c r="E1848" s="191"/>
      <c r="F1848" s="192"/>
      <c r="G1848" s="192"/>
    </row>
    <row r="1849" spans="2:7" ht="14.25">
      <c r="B1849" s="193"/>
      <c r="C1849" s="193"/>
      <c r="D1849" s="194"/>
      <c r="E1849" s="195"/>
      <c r="F1849" s="196"/>
      <c r="G1849" s="196"/>
    </row>
    <row r="1850" spans="2:7" ht="14.25">
      <c r="B1850" s="193"/>
      <c r="C1850" s="193"/>
      <c r="D1850" s="194"/>
      <c r="E1850" s="195"/>
      <c r="F1850" s="196"/>
      <c r="G1850" s="196"/>
    </row>
    <row r="1851" spans="2:7" ht="14.25">
      <c r="B1851" s="193"/>
      <c r="C1851" s="193"/>
      <c r="D1851" s="194"/>
      <c r="E1851" s="195"/>
      <c r="F1851" s="196"/>
      <c r="G1851" s="196"/>
    </row>
    <row r="1852" spans="2:7" ht="14.25">
      <c r="B1852" s="193"/>
      <c r="C1852" s="193"/>
      <c r="D1852" s="194"/>
      <c r="E1852" s="195"/>
      <c r="F1852" s="196"/>
      <c r="G1852" s="196"/>
    </row>
    <row r="1853" spans="2:7" ht="14.25">
      <c r="B1853" s="197"/>
      <c r="C1853" s="197"/>
      <c r="D1853" s="197"/>
      <c r="E1853" s="196"/>
      <c r="F1853" s="197"/>
      <c r="G1853" s="196"/>
    </row>
    <row r="1854" spans="2:7" ht="14.25">
      <c r="B1854" s="197"/>
      <c r="C1854" s="197"/>
      <c r="D1854" s="197"/>
      <c r="E1854" s="198"/>
      <c r="F1854" s="198"/>
      <c r="G1854" s="196"/>
    </row>
    <row r="1855" spans="2:7" ht="14.25">
      <c r="B1855" s="189"/>
      <c r="C1855" s="189"/>
      <c r="D1855" s="189"/>
      <c r="E1855" s="189"/>
      <c r="F1855" s="189"/>
      <c r="G1855" s="189"/>
    </row>
    <row r="1856" spans="2:7" ht="15">
      <c r="B1856" s="186"/>
      <c r="C1856" s="186"/>
      <c r="D1856" s="187"/>
      <c r="E1856" s="188"/>
      <c r="F1856" s="188"/>
      <c r="G1856" s="188"/>
    </row>
    <row r="1857" spans="2:7" ht="14.25">
      <c r="B1857" s="189"/>
      <c r="C1857" s="189"/>
      <c r="D1857" s="190"/>
      <c r="E1857" s="191"/>
      <c r="F1857" s="192"/>
      <c r="G1857" s="192"/>
    </row>
    <row r="1858" spans="2:7" ht="14.25">
      <c r="B1858" s="193"/>
      <c r="C1858" s="193"/>
      <c r="D1858" s="194"/>
      <c r="E1858" s="195"/>
      <c r="F1858" s="196"/>
      <c r="G1858" s="196"/>
    </row>
    <row r="1859" spans="2:7" ht="14.25">
      <c r="B1859" s="193"/>
      <c r="C1859" s="193"/>
      <c r="D1859" s="194"/>
      <c r="E1859" s="195"/>
      <c r="F1859" s="196"/>
      <c r="G1859" s="196"/>
    </row>
    <row r="1860" spans="2:7" ht="14.25">
      <c r="B1860" s="193"/>
      <c r="C1860" s="193"/>
      <c r="D1860" s="194"/>
      <c r="E1860" s="195"/>
      <c r="F1860" s="196"/>
      <c r="G1860" s="196"/>
    </row>
    <row r="1861" spans="2:7" ht="14.25">
      <c r="B1861" s="193"/>
      <c r="C1861" s="193"/>
      <c r="D1861" s="194"/>
      <c r="E1861" s="195"/>
      <c r="F1861" s="196"/>
      <c r="G1861" s="196"/>
    </row>
    <row r="1862" spans="2:7" ht="14.25">
      <c r="B1862" s="197"/>
      <c r="C1862" s="197"/>
      <c r="D1862" s="197"/>
      <c r="E1862" s="196"/>
      <c r="F1862" s="197"/>
      <c r="G1862" s="196"/>
    </row>
    <row r="1863" spans="2:7" ht="14.25">
      <c r="B1863" s="197"/>
      <c r="C1863" s="197"/>
      <c r="D1863" s="197"/>
      <c r="E1863" s="198"/>
      <c r="F1863" s="198"/>
      <c r="G1863" s="196"/>
    </row>
    <row r="1864" spans="2:7" ht="14.25">
      <c r="B1864" s="189"/>
      <c r="C1864" s="189"/>
      <c r="D1864" s="189"/>
      <c r="E1864" s="189"/>
      <c r="F1864" s="189"/>
      <c r="G1864" s="189"/>
    </row>
    <row r="1865" spans="2:7" ht="15">
      <c r="B1865" s="186"/>
      <c r="C1865" s="186"/>
      <c r="D1865" s="187"/>
      <c r="E1865" s="188"/>
      <c r="F1865" s="188"/>
      <c r="G1865" s="188"/>
    </row>
    <row r="1866" spans="2:7" ht="14.25">
      <c r="B1866" s="189"/>
      <c r="C1866" s="189"/>
      <c r="D1866" s="190"/>
      <c r="E1866" s="191"/>
      <c r="F1866" s="192"/>
      <c r="G1866" s="192"/>
    </row>
    <row r="1867" spans="2:7" ht="14.25">
      <c r="B1867" s="193"/>
      <c r="C1867" s="193"/>
      <c r="D1867" s="194"/>
      <c r="E1867" s="195"/>
      <c r="F1867" s="196"/>
      <c r="G1867" s="196"/>
    </row>
    <row r="1868" spans="2:7" ht="14.25">
      <c r="B1868" s="193"/>
      <c r="C1868" s="193"/>
      <c r="D1868" s="194"/>
      <c r="E1868" s="195"/>
      <c r="F1868" s="196"/>
      <c r="G1868" s="196"/>
    </row>
    <row r="1869" spans="2:7" ht="14.25">
      <c r="B1869" s="193"/>
      <c r="C1869" s="193"/>
      <c r="D1869" s="194"/>
      <c r="E1869" s="195"/>
      <c r="F1869" s="196"/>
      <c r="G1869" s="196"/>
    </row>
    <row r="1870" spans="2:7" ht="14.25">
      <c r="B1870" s="193"/>
      <c r="C1870" s="193"/>
      <c r="D1870" s="194"/>
      <c r="E1870" s="195"/>
      <c r="F1870" s="196"/>
      <c r="G1870" s="196"/>
    </row>
    <row r="1871" spans="2:7" ht="14.25">
      <c r="B1871" s="197"/>
      <c r="C1871" s="197"/>
      <c r="D1871" s="197"/>
      <c r="E1871" s="196"/>
      <c r="F1871" s="197"/>
      <c r="G1871" s="196"/>
    </row>
    <row r="1872" spans="2:7" ht="14.25">
      <c r="B1872" s="197"/>
      <c r="C1872" s="197"/>
      <c r="D1872" s="197"/>
      <c r="E1872" s="198"/>
      <c r="F1872" s="198"/>
      <c r="G1872" s="196"/>
    </row>
    <row r="1873" spans="2:7" ht="14.25">
      <c r="B1873" s="189"/>
      <c r="C1873" s="189"/>
      <c r="D1873" s="189"/>
      <c r="E1873" s="189"/>
      <c r="F1873" s="189"/>
      <c r="G1873" s="189"/>
    </row>
    <row r="1874" spans="2:7" ht="15">
      <c r="B1874" s="186"/>
      <c r="C1874" s="186"/>
      <c r="D1874" s="187"/>
      <c r="E1874" s="188"/>
      <c r="F1874" s="188"/>
      <c r="G1874" s="188"/>
    </row>
    <row r="1875" spans="2:7" ht="14.25">
      <c r="B1875" s="189"/>
      <c r="C1875" s="189"/>
      <c r="D1875" s="190"/>
      <c r="E1875" s="191"/>
      <c r="F1875" s="192"/>
      <c r="G1875" s="192"/>
    </row>
    <row r="1876" spans="2:7" ht="14.25">
      <c r="B1876" s="193"/>
      <c r="C1876" s="193"/>
      <c r="D1876" s="194"/>
      <c r="E1876" s="195"/>
      <c r="F1876" s="196"/>
      <c r="G1876" s="196"/>
    </row>
    <row r="1877" spans="2:7" ht="14.25">
      <c r="B1877" s="193"/>
      <c r="C1877" s="193"/>
      <c r="D1877" s="194"/>
      <c r="E1877" s="195"/>
      <c r="F1877" s="196"/>
      <c r="G1877" s="196"/>
    </row>
    <row r="1878" spans="2:7" ht="14.25">
      <c r="B1878" s="193"/>
      <c r="C1878" s="193"/>
      <c r="D1878" s="194"/>
      <c r="E1878" s="195"/>
      <c r="F1878" s="196"/>
      <c r="G1878" s="196"/>
    </row>
    <row r="1879" spans="2:7" ht="14.25">
      <c r="B1879" s="193"/>
      <c r="C1879" s="193"/>
      <c r="D1879" s="194"/>
      <c r="E1879" s="195"/>
      <c r="F1879" s="196"/>
      <c r="G1879" s="196"/>
    </row>
    <row r="1880" spans="2:7" ht="14.25">
      <c r="B1880" s="197"/>
      <c r="C1880" s="197"/>
      <c r="D1880" s="197"/>
      <c r="E1880" s="196"/>
      <c r="F1880" s="197"/>
      <c r="G1880" s="196"/>
    </row>
    <row r="1881" spans="2:7" ht="14.25">
      <c r="B1881" s="197"/>
      <c r="C1881" s="197"/>
      <c r="D1881" s="197"/>
      <c r="E1881" s="198"/>
      <c r="F1881" s="198"/>
      <c r="G1881" s="196"/>
    </row>
    <row r="1882" spans="2:7" ht="14.25">
      <c r="B1882" s="189"/>
      <c r="C1882" s="189"/>
      <c r="D1882" s="189"/>
      <c r="E1882" s="189"/>
      <c r="F1882" s="189"/>
      <c r="G1882" s="189"/>
    </row>
    <row r="1883" spans="2:7" ht="15">
      <c r="B1883" s="186"/>
      <c r="C1883" s="186"/>
      <c r="D1883" s="187"/>
      <c r="E1883" s="188"/>
      <c r="F1883" s="188"/>
      <c r="G1883" s="188"/>
    </row>
    <row r="1884" spans="2:7" ht="14.25">
      <c r="B1884" s="189"/>
      <c r="C1884" s="189"/>
      <c r="D1884" s="190"/>
      <c r="E1884" s="191"/>
      <c r="F1884" s="192"/>
      <c r="G1884" s="192"/>
    </row>
    <row r="1885" spans="2:7" ht="14.25">
      <c r="B1885" s="193"/>
      <c r="C1885" s="193"/>
      <c r="D1885" s="194"/>
      <c r="E1885" s="195"/>
      <c r="F1885" s="196"/>
      <c r="G1885" s="196"/>
    </row>
    <row r="1886" spans="2:7" ht="14.25">
      <c r="B1886" s="193"/>
      <c r="C1886" s="193"/>
      <c r="D1886" s="194"/>
      <c r="E1886" s="195"/>
      <c r="F1886" s="196"/>
      <c r="G1886" s="196"/>
    </row>
    <row r="1887" spans="2:7" ht="14.25">
      <c r="B1887" s="193"/>
      <c r="C1887" s="193"/>
      <c r="D1887" s="194"/>
      <c r="E1887" s="195"/>
      <c r="F1887" s="196"/>
      <c r="G1887" s="196"/>
    </row>
    <row r="1888" spans="2:7" ht="14.25">
      <c r="B1888" s="193"/>
      <c r="C1888" s="193"/>
      <c r="D1888" s="194"/>
      <c r="E1888" s="195"/>
      <c r="F1888" s="196"/>
      <c r="G1888" s="196"/>
    </row>
    <row r="1889" spans="2:7" ht="14.25">
      <c r="B1889" s="197"/>
      <c r="C1889" s="197"/>
      <c r="D1889" s="197"/>
      <c r="E1889" s="196"/>
      <c r="F1889" s="197"/>
      <c r="G1889" s="196"/>
    </row>
    <row r="1890" spans="2:7" ht="14.25">
      <c r="B1890" s="197"/>
      <c r="C1890" s="197"/>
      <c r="D1890" s="197"/>
      <c r="E1890" s="198"/>
      <c r="F1890" s="198"/>
      <c r="G1890" s="196"/>
    </row>
    <row r="1891" spans="2:7" ht="14.25">
      <c r="B1891" s="189"/>
      <c r="C1891" s="189"/>
      <c r="D1891" s="189"/>
      <c r="E1891" s="189"/>
      <c r="F1891" s="189"/>
      <c r="G1891" s="189"/>
    </row>
    <row r="1892" spans="2:7" ht="15">
      <c r="B1892" s="186"/>
      <c r="C1892" s="186"/>
      <c r="D1892" s="187"/>
      <c r="E1892" s="188"/>
      <c r="F1892" s="188"/>
      <c r="G1892" s="188"/>
    </row>
    <row r="1893" spans="2:7" ht="14.25">
      <c r="B1893" s="189"/>
      <c r="C1893" s="189"/>
      <c r="D1893" s="190"/>
      <c r="E1893" s="191"/>
      <c r="F1893" s="192"/>
      <c r="G1893" s="192"/>
    </row>
    <row r="1894" spans="2:7" ht="14.25">
      <c r="B1894" s="193"/>
      <c r="C1894" s="193"/>
      <c r="D1894" s="194"/>
      <c r="E1894" s="195"/>
      <c r="F1894" s="196"/>
      <c r="G1894" s="196"/>
    </row>
    <row r="1895" spans="2:7" ht="14.25">
      <c r="B1895" s="193"/>
      <c r="C1895" s="193"/>
      <c r="D1895" s="194"/>
      <c r="E1895" s="195"/>
      <c r="F1895" s="196"/>
      <c r="G1895" s="196"/>
    </row>
    <row r="1896" spans="2:7" ht="14.25">
      <c r="B1896" s="193"/>
      <c r="C1896" s="193"/>
      <c r="D1896" s="194"/>
      <c r="E1896" s="195"/>
      <c r="F1896" s="196"/>
      <c r="G1896" s="196"/>
    </row>
    <row r="1897" spans="2:7" ht="14.25">
      <c r="B1897" s="197"/>
      <c r="C1897" s="197"/>
      <c r="D1897" s="197"/>
      <c r="E1897" s="196"/>
      <c r="F1897" s="197"/>
      <c r="G1897" s="196"/>
    </row>
    <row r="1898" spans="2:7" ht="14.25">
      <c r="B1898" s="197"/>
      <c r="C1898" s="197"/>
      <c r="D1898" s="197"/>
      <c r="E1898" s="198"/>
      <c r="F1898" s="198"/>
      <c r="G1898" s="196"/>
    </row>
    <row r="1899" spans="2:7" ht="14.25">
      <c r="B1899" s="189"/>
      <c r="C1899" s="189"/>
      <c r="D1899" s="189"/>
      <c r="E1899" s="189"/>
      <c r="F1899" s="189"/>
      <c r="G1899" s="189"/>
    </row>
    <row r="1900" spans="2:7" ht="15">
      <c r="B1900" s="186"/>
      <c r="C1900" s="186"/>
      <c r="D1900" s="187"/>
      <c r="E1900" s="188"/>
      <c r="F1900" s="188"/>
      <c r="G1900" s="188"/>
    </row>
    <row r="1901" spans="2:7" ht="14.25">
      <c r="B1901" s="189"/>
      <c r="C1901" s="189"/>
      <c r="D1901" s="190"/>
      <c r="E1901" s="191"/>
      <c r="F1901" s="192"/>
      <c r="G1901" s="192"/>
    </row>
    <row r="1902" spans="2:7" ht="14.25">
      <c r="B1902" s="193"/>
      <c r="C1902" s="193"/>
      <c r="D1902" s="194"/>
      <c r="E1902" s="195"/>
      <c r="F1902" s="196"/>
      <c r="G1902" s="196"/>
    </row>
    <row r="1903" spans="2:7" ht="14.25">
      <c r="B1903" s="193"/>
      <c r="C1903" s="193"/>
      <c r="D1903" s="194"/>
      <c r="E1903" s="195"/>
      <c r="F1903" s="196"/>
      <c r="G1903" s="196"/>
    </row>
    <row r="1904" spans="2:7" ht="14.25">
      <c r="B1904" s="193"/>
      <c r="C1904" s="193"/>
      <c r="D1904" s="194"/>
      <c r="E1904" s="195"/>
      <c r="F1904" s="196"/>
      <c r="G1904" s="196"/>
    </row>
    <row r="1905" spans="2:7" ht="14.25">
      <c r="B1905" s="197"/>
      <c r="C1905" s="197"/>
      <c r="D1905" s="197"/>
      <c r="E1905" s="196"/>
      <c r="F1905" s="197"/>
      <c r="G1905" s="196"/>
    </row>
    <row r="1906" spans="2:7" ht="14.25">
      <c r="B1906" s="197"/>
      <c r="C1906" s="197"/>
      <c r="D1906" s="197"/>
      <c r="E1906" s="198"/>
      <c r="F1906" s="198"/>
      <c r="G1906" s="196"/>
    </row>
    <row r="1907" spans="2:7" ht="14.25">
      <c r="B1907" s="189"/>
      <c r="C1907" s="189"/>
      <c r="D1907" s="189"/>
      <c r="E1907" s="189"/>
      <c r="F1907" s="189"/>
      <c r="G1907" s="189"/>
    </row>
    <row r="1908" spans="2:7" ht="15">
      <c r="B1908" s="186"/>
      <c r="C1908" s="186"/>
      <c r="D1908" s="187"/>
      <c r="E1908" s="188"/>
      <c r="F1908" s="188"/>
      <c r="G1908" s="188"/>
    </row>
    <row r="1909" spans="2:7" ht="14.25">
      <c r="B1909" s="189"/>
      <c r="C1909" s="189"/>
      <c r="D1909" s="190"/>
      <c r="E1909" s="191"/>
      <c r="F1909" s="192"/>
      <c r="G1909" s="192"/>
    </row>
    <row r="1910" spans="2:7" ht="14.25">
      <c r="B1910" s="193"/>
      <c r="C1910" s="193"/>
      <c r="D1910" s="194"/>
      <c r="E1910" s="195"/>
      <c r="F1910" s="196"/>
      <c r="G1910" s="196"/>
    </row>
    <row r="1911" spans="2:7" ht="14.25">
      <c r="B1911" s="193"/>
      <c r="C1911" s="193"/>
      <c r="D1911" s="194"/>
      <c r="E1911" s="195"/>
      <c r="F1911" s="196"/>
      <c r="G1911" s="196"/>
    </row>
    <row r="1912" spans="2:7" ht="14.25">
      <c r="B1912" s="193"/>
      <c r="C1912" s="193"/>
      <c r="D1912" s="194"/>
      <c r="E1912" s="195"/>
      <c r="F1912" s="196"/>
      <c r="G1912" s="196"/>
    </row>
    <row r="1913" spans="2:7" ht="14.25">
      <c r="B1913" s="197"/>
      <c r="C1913" s="197"/>
      <c r="D1913" s="197"/>
      <c r="E1913" s="196"/>
      <c r="F1913" s="197"/>
      <c r="G1913" s="196"/>
    </row>
    <row r="1914" spans="2:7" ht="14.25">
      <c r="B1914" s="197"/>
      <c r="C1914" s="197"/>
      <c r="D1914" s="197"/>
      <c r="E1914" s="198"/>
      <c r="F1914" s="198"/>
      <c r="G1914" s="196"/>
    </row>
    <row r="1915" spans="2:7" ht="14.25">
      <c r="B1915" s="189"/>
      <c r="C1915" s="189"/>
      <c r="D1915" s="189"/>
      <c r="E1915" s="189"/>
      <c r="F1915" s="189"/>
      <c r="G1915" s="189"/>
    </row>
    <row r="1916" spans="2:7" ht="15">
      <c r="B1916" s="186"/>
      <c r="C1916" s="186"/>
      <c r="D1916" s="187"/>
      <c r="E1916" s="188"/>
      <c r="F1916" s="188"/>
      <c r="G1916" s="188"/>
    </row>
    <row r="1917" spans="2:7" ht="14.25">
      <c r="B1917" s="189"/>
      <c r="C1917" s="189"/>
      <c r="D1917" s="190"/>
      <c r="E1917" s="191"/>
      <c r="F1917" s="192"/>
      <c r="G1917" s="192"/>
    </row>
    <row r="1918" spans="2:7" ht="14.25">
      <c r="B1918" s="193"/>
      <c r="C1918" s="193"/>
      <c r="D1918" s="194"/>
      <c r="E1918" s="195"/>
      <c r="F1918" s="196"/>
      <c r="G1918" s="196"/>
    </row>
    <row r="1919" spans="2:7" ht="14.25">
      <c r="B1919" s="193"/>
      <c r="C1919" s="193"/>
      <c r="D1919" s="194"/>
      <c r="E1919" s="195"/>
      <c r="F1919" s="196"/>
      <c r="G1919" s="196"/>
    </row>
    <row r="1920" spans="2:7" ht="14.25">
      <c r="B1920" s="193"/>
      <c r="C1920" s="193"/>
      <c r="D1920" s="194"/>
      <c r="E1920" s="195"/>
      <c r="F1920" s="196"/>
      <c r="G1920" s="196"/>
    </row>
    <row r="1921" spans="2:7" ht="14.25">
      <c r="B1921" s="197"/>
      <c r="C1921" s="197"/>
      <c r="D1921" s="197"/>
      <c r="E1921" s="196"/>
      <c r="F1921" s="197"/>
      <c r="G1921" s="196"/>
    </row>
    <row r="1922" spans="2:7" ht="14.25">
      <c r="B1922" s="197"/>
      <c r="C1922" s="197"/>
      <c r="D1922" s="197"/>
      <c r="E1922" s="198"/>
      <c r="F1922" s="198"/>
      <c r="G1922" s="196"/>
    </row>
    <row r="1923" spans="2:7" ht="14.25">
      <c r="B1923" s="189"/>
      <c r="C1923" s="189"/>
      <c r="D1923" s="189"/>
      <c r="E1923" s="189"/>
      <c r="F1923" s="189"/>
      <c r="G1923" s="189"/>
    </row>
    <row r="1924" spans="2:7" ht="15">
      <c r="B1924" s="186"/>
      <c r="C1924" s="186"/>
      <c r="D1924" s="187"/>
      <c r="E1924" s="188"/>
      <c r="F1924" s="188"/>
      <c r="G1924" s="188"/>
    </row>
    <row r="1925" spans="2:7" ht="14.25">
      <c r="B1925" s="189"/>
      <c r="C1925" s="189"/>
      <c r="D1925" s="190"/>
      <c r="E1925" s="191"/>
      <c r="F1925" s="192"/>
      <c r="G1925" s="192"/>
    </row>
    <row r="1926" spans="2:7" ht="14.25">
      <c r="B1926" s="193"/>
      <c r="C1926" s="193"/>
      <c r="D1926" s="194"/>
      <c r="E1926" s="195"/>
      <c r="F1926" s="196"/>
      <c r="G1926" s="196"/>
    </row>
    <row r="1927" spans="2:7" ht="14.25">
      <c r="B1927" s="193"/>
      <c r="C1927" s="193"/>
      <c r="D1927" s="194"/>
      <c r="E1927" s="195"/>
      <c r="F1927" s="196"/>
      <c r="G1927" s="196"/>
    </row>
    <row r="1928" spans="2:7" ht="14.25">
      <c r="B1928" s="193"/>
      <c r="C1928" s="193"/>
      <c r="D1928" s="194"/>
      <c r="E1928" s="195"/>
      <c r="F1928" s="196"/>
      <c r="G1928" s="196"/>
    </row>
    <row r="1929" spans="2:7" ht="14.25">
      <c r="B1929" s="197"/>
      <c r="C1929" s="197"/>
      <c r="D1929" s="197"/>
      <c r="E1929" s="196"/>
      <c r="F1929" s="197"/>
      <c r="G1929" s="196"/>
    </row>
    <row r="1930" spans="2:7" ht="14.25">
      <c r="B1930" s="197"/>
      <c r="C1930" s="197"/>
      <c r="D1930" s="197"/>
      <c r="E1930" s="198"/>
      <c r="F1930" s="198"/>
      <c r="G1930" s="196"/>
    </row>
    <row r="1931" spans="2:7" ht="14.25">
      <c r="B1931" s="189"/>
      <c r="C1931" s="189"/>
      <c r="D1931" s="189"/>
      <c r="E1931" s="189"/>
      <c r="F1931" s="189"/>
      <c r="G1931" s="189"/>
    </row>
    <row r="1932" spans="2:7" ht="15">
      <c r="B1932" s="186"/>
      <c r="C1932" s="186"/>
      <c r="D1932" s="187"/>
      <c r="E1932" s="188"/>
      <c r="F1932" s="188"/>
      <c r="G1932" s="188"/>
    </row>
    <row r="1933" spans="2:7" ht="14.25">
      <c r="B1933" s="189"/>
      <c r="C1933" s="189"/>
      <c r="D1933" s="190"/>
      <c r="E1933" s="191"/>
      <c r="F1933" s="192"/>
      <c r="G1933" s="192"/>
    </row>
    <row r="1934" spans="2:7" ht="14.25">
      <c r="B1934" s="193"/>
      <c r="C1934" s="193"/>
      <c r="D1934" s="194"/>
      <c r="E1934" s="195"/>
      <c r="F1934" s="196"/>
      <c r="G1934" s="196"/>
    </row>
    <row r="1935" spans="2:7" ht="14.25">
      <c r="B1935" s="193"/>
      <c r="C1935" s="193"/>
      <c r="D1935" s="194"/>
      <c r="E1935" s="195"/>
      <c r="F1935" s="196"/>
      <c r="G1935" s="196"/>
    </row>
    <row r="1936" spans="2:7" ht="14.25">
      <c r="B1936" s="193"/>
      <c r="C1936" s="193"/>
      <c r="D1936" s="194"/>
      <c r="E1936" s="195"/>
      <c r="F1936" s="196"/>
      <c r="G1936" s="196"/>
    </row>
    <row r="1937" spans="2:7" ht="14.25">
      <c r="B1937" s="197"/>
      <c r="C1937" s="197"/>
      <c r="D1937" s="197"/>
      <c r="E1937" s="196"/>
      <c r="F1937" s="197"/>
      <c r="G1937" s="196"/>
    </row>
    <row r="1938" spans="2:7" ht="14.25">
      <c r="B1938" s="197"/>
      <c r="C1938" s="197"/>
      <c r="D1938" s="197"/>
      <c r="E1938" s="198"/>
      <c r="F1938" s="198"/>
      <c r="G1938" s="196"/>
    </row>
    <row r="1939" spans="2:7" ht="14.25">
      <c r="B1939" s="189"/>
      <c r="C1939" s="189"/>
      <c r="D1939" s="189"/>
      <c r="E1939" s="189"/>
      <c r="F1939" s="189"/>
      <c r="G1939" s="189"/>
    </row>
    <row r="1940" spans="2:7" ht="15">
      <c r="B1940" s="186"/>
      <c r="C1940" s="186"/>
      <c r="D1940" s="187"/>
      <c r="E1940" s="188"/>
      <c r="F1940" s="188"/>
      <c r="G1940" s="188"/>
    </row>
    <row r="1941" spans="2:7" ht="14.25">
      <c r="B1941" s="189"/>
      <c r="C1941" s="189"/>
      <c r="D1941" s="190"/>
      <c r="E1941" s="191"/>
      <c r="F1941" s="192"/>
      <c r="G1941" s="192"/>
    </row>
    <row r="1942" spans="2:7" ht="14.25">
      <c r="B1942" s="193"/>
      <c r="C1942" s="193"/>
      <c r="D1942" s="194"/>
      <c r="E1942" s="195"/>
      <c r="F1942" s="196"/>
      <c r="G1942" s="196"/>
    </row>
    <row r="1943" spans="2:7" ht="14.25">
      <c r="B1943" s="193"/>
      <c r="C1943" s="193"/>
      <c r="D1943" s="194"/>
      <c r="E1943" s="195"/>
      <c r="F1943" s="196"/>
      <c r="G1943" s="196"/>
    </row>
    <row r="1944" spans="2:7" ht="14.25">
      <c r="B1944" s="193"/>
      <c r="C1944" s="193"/>
      <c r="D1944" s="194"/>
      <c r="E1944" s="195"/>
      <c r="F1944" s="196"/>
      <c r="G1944" s="196"/>
    </row>
    <row r="1945" spans="2:7" ht="14.25">
      <c r="B1945" s="193"/>
      <c r="C1945" s="193"/>
      <c r="D1945" s="194"/>
      <c r="E1945" s="195"/>
      <c r="F1945" s="196"/>
      <c r="G1945" s="196"/>
    </row>
    <row r="1946" spans="2:7" ht="14.25">
      <c r="B1946" s="193"/>
      <c r="C1946" s="193"/>
      <c r="D1946" s="194"/>
      <c r="E1946" s="195"/>
      <c r="F1946" s="196"/>
      <c r="G1946" s="196"/>
    </row>
    <row r="1947" spans="2:7" ht="14.25">
      <c r="B1947" s="193"/>
      <c r="C1947" s="193"/>
      <c r="D1947" s="194"/>
      <c r="E1947" s="195"/>
      <c r="F1947" s="196"/>
      <c r="G1947" s="196"/>
    </row>
    <row r="1948" spans="2:7" ht="14.25">
      <c r="B1948" s="193"/>
      <c r="C1948" s="193"/>
      <c r="D1948" s="194"/>
      <c r="E1948" s="195"/>
      <c r="F1948" s="196"/>
      <c r="G1948" s="196"/>
    </row>
    <row r="1949" spans="2:7" ht="14.25">
      <c r="B1949" s="193"/>
      <c r="C1949" s="193"/>
      <c r="D1949" s="194"/>
      <c r="E1949" s="195"/>
      <c r="F1949" s="196"/>
      <c r="G1949" s="196"/>
    </row>
    <row r="1950" spans="2:7" ht="14.25">
      <c r="B1950" s="197"/>
      <c r="C1950" s="197"/>
      <c r="D1950" s="197"/>
      <c r="E1950" s="196"/>
      <c r="F1950" s="197"/>
      <c r="G1950" s="196"/>
    </row>
    <row r="1951" spans="2:7" ht="14.25">
      <c r="B1951" s="197"/>
      <c r="C1951" s="197"/>
      <c r="D1951" s="197"/>
      <c r="E1951" s="198"/>
      <c r="F1951" s="198"/>
      <c r="G1951" s="196"/>
    </row>
    <row r="1952" spans="2:7" ht="14.25">
      <c r="B1952" s="189"/>
      <c r="C1952" s="189"/>
      <c r="D1952" s="189"/>
      <c r="E1952" s="189"/>
      <c r="F1952" s="189"/>
      <c r="G1952" s="189"/>
    </row>
    <row r="1953" spans="2:7" ht="15">
      <c r="B1953" s="186"/>
      <c r="C1953" s="186"/>
      <c r="D1953" s="187"/>
      <c r="E1953" s="188"/>
      <c r="F1953" s="188"/>
      <c r="G1953" s="188"/>
    </row>
    <row r="1954" spans="2:7" ht="14.25">
      <c r="B1954" s="189"/>
      <c r="C1954" s="189"/>
      <c r="D1954" s="190"/>
      <c r="E1954" s="191"/>
      <c r="F1954" s="192"/>
      <c r="G1954" s="192"/>
    </row>
    <row r="1955" spans="2:7" ht="14.25">
      <c r="B1955" s="193"/>
      <c r="C1955" s="193"/>
      <c r="D1955" s="194"/>
      <c r="E1955" s="195"/>
      <c r="F1955" s="196"/>
      <c r="G1955" s="196"/>
    </row>
    <row r="1956" spans="2:7" ht="14.25">
      <c r="B1956" s="193"/>
      <c r="C1956" s="193"/>
      <c r="D1956" s="194"/>
      <c r="E1956" s="195"/>
      <c r="F1956" s="196"/>
      <c r="G1956" s="196"/>
    </row>
    <row r="1957" spans="2:7" ht="14.25">
      <c r="B1957" s="193"/>
      <c r="C1957" s="193"/>
      <c r="D1957" s="194"/>
      <c r="E1957" s="195"/>
      <c r="F1957" s="196"/>
      <c r="G1957" s="196"/>
    </row>
    <row r="1958" spans="2:7" ht="14.25">
      <c r="B1958" s="193"/>
      <c r="C1958" s="193"/>
      <c r="D1958" s="194"/>
      <c r="E1958" s="195"/>
      <c r="F1958" s="196"/>
      <c r="G1958" s="196"/>
    </row>
    <row r="1959" spans="2:7" ht="14.25">
      <c r="B1959" s="197"/>
      <c r="C1959" s="197"/>
      <c r="D1959" s="197"/>
      <c r="E1959" s="196"/>
      <c r="F1959" s="197"/>
      <c r="G1959" s="196"/>
    </row>
    <row r="1960" spans="2:7" ht="14.25">
      <c r="B1960" s="197"/>
      <c r="C1960" s="197"/>
      <c r="D1960" s="197"/>
      <c r="E1960" s="198"/>
      <c r="F1960" s="198"/>
      <c r="G1960" s="196"/>
    </row>
    <row r="1961" spans="2:7" ht="14.25">
      <c r="B1961" s="189"/>
      <c r="C1961" s="189"/>
      <c r="D1961" s="189"/>
      <c r="E1961" s="189"/>
      <c r="F1961" s="189"/>
      <c r="G1961" s="189"/>
    </row>
    <row r="1962" spans="2:7" ht="15">
      <c r="B1962" s="186"/>
      <c r="C1962" s="186"/>
      <c r="D1962" s="187"/>
      <c r="E1962" s="188"/>
      <c r="F1962" s="188"/>
      <c r="G1962" s="188"/>
    </row>
    <row r="1963" spans="2:7" ht="14.25">
      <c r="B1963" s="189"/>
      <c r="C1963" s="189"/>
      <c r="D1963" s="190"/>
      <c r="E1963" s="191"/>
      <c r="F1963" s="192"/>
      <c r="G1963" s="192"/>
    </row>
    <row r="1964" spans="2:7" ht="14.25">
      <c r="B1964" s="193"/>
      <c r="C1964" s="193"/>
      <c r="D1964" s="194"/>
      <c r="E1964" s="195"/>
      <c r="F1964" s="196"/>
      <c r="G1964" s="196"/>
    </row>
    <row r="1965" spans="2:7" ht="14.25">
      <c r="B1965" s="193"/>
      <c r="C1965" s="193"/>
      <c r="D1965" s="194"/>
      <c r="E1965" s="195"/>
      <c r="F1965" s="196"/>
      <c r="G1965" s="196"/>
    </row>
    <row r="1966" spans="2:7" ht="14.25">
      <c r="B1966" s="193"/>
      <c r="C1966" s="193"/>
      <c r="D1966" s="194"/>
      <c r="E1966" s="195"/>
      <c r="F1966" s="196"/>
      <c r="G1966" s="196"/>
    </row>
    <row r="1967" spans="2:7" ht="14.25">
      <c r="B1967" s="197"/>
      <c r="C1967" s="197"/>
      <c r="D1967" s="197"/>
      <c r="E1967" s="196"/>
      <c r="F1967" s="197"/>
      <c r="G1967" s="196"/>
    </row>
    <row r="1968" spans="2:7" ht="14.25">
      <c r="B1968" s="197"/>
      <c r="C1968" s="197"/>
      <c r="D1968" s="197"/>
      <c r="E1968" s="198"/>
      <c r="F1968" s="198"/>
      <c r="G1968" s="196"/>
    </row>
    <row r="1969" spans="2:7" ht="14.25">
      <c r="B1969" s="189"/>
      <c r="C1969" s="189"/>
      <c r="D1969" s="189"/>
      <c r="E1969" s="189"/>
      <c r="F1969" s="189"/>
      <c r="G1969" s="189"/>
    </row>
    <row r="1970" spans="2:7" ht="15">
      <c r="B1970" s="186"/>
      <c r="C1970" s="186"/>
      <c r="D1970" s="187"/>
      <c r="E1970" s="188"/>
      <c r="F1970" s="188"/>
      <c r="G1970" s="188"/>
    </row>
    <row r="1971" spans="2:7" ht="14.25">
      <c r="B1971" s="189"/>
      <c r="C1971" s="189"/>
      <c r="D1971" s="190"/>
      <c r="E1971" s="191"/>
      <c r="F1971" s="192"/>
      <c r="G1971" s="192"/>
    </row>
    <row r="1972" spans="2:7" ht="14.25">
      <c r="B1972" s="193"/>
      <c r="C1972" s="193"/>
      <c r="D1972" s="194"/>
      <c r="E1972" s="195"/>
      <c r="F1972" s="196"/>
      <c r="G1972" s="196"/>
    </row>
    <row r="1973" spans="2:7" ht="14.25">
      <c r="B1973" s="193"/>
      <c r="C1973" s="193"/>
      <c r="D1973" s="194"/>
      <c r="E1973" s="195"/>
      <c r="F1973" s="196"/>
      <c r="G1973" s="196"/>
    </row>
    <row r="1974" spans="2:7" ht="14.25">
      <c r="B1974" s="193"/>
      <c r="C1974" s="193"/>
      <c r="D1974" s="194"/>
      <c r="E1974" s="195"/>
      <c r="F1974" s="196"/>
      <c r="G1974" s="196"/>
    </row>
    <row r="1975" spans="2:7" ht="14.25">
      <c r="B1975" s="197"/>
      <c r="C1975" s="197"/>
      <c r="D1975" s="197"/>
      <c r="E1975" s="196"/>
      <c r="F1975" s="197"/>
      <c r="G1975" s="196"/>
    </row>
    <row r="1976" spans="2:7" ht="14.25">
      <c r="B1976" s="197"/>
      <c r="C1976" s="197"/>
      <c r="D1976" s="197"/>
      <c r="E1976" s="198"/>
      <c r="F1976" s="198"/>
      <c r="G1976" s="196"/>
    </row>
    <row r="1977" spans="2:7" ht="14.25">
      <c r="B1977" s="189"/>
      <c r="C1977" s="189"/>
      <c r="D1977" s="189"/>
      <c r="E1977" s="189"/>
      <c r="F1977" s="189"/>
      <c r="G1977" s="189"/>
    </row>
    <row r="1978" spans="2:7" ht="15">
      <c r="B1978" s="186"/>
      <c r="C1978" s="186"/>
      <c r="D1978" s="187"/>
      <c r="E1978" s="188"/>
      <c r="F1978" s="188"/>
      <c r="G1978" s="188"/>
    </row>
    <row r="1979" spans="2:7" ht="14.25">
      <c r="B1979" s="189"/>
      <c r="C1979" s="189"/>
      <c r="D1979" s="190"/>
      <c r="E1979" s="191"/>
      <c r="F1979" s="192"/>
      <c r="G1979" s="192"/>
    </row>
    <row r="1980" spans="2:7" ht="14.25">
      <c r="B1980" s="193"/>
      <c r="C1980" s="193"/>
      <c r="D1980" s="194"/>
      <c r="E1980" s="195"/>
      <c r="F1980" s="196"/>
      <c r="G1980" s="196"/>
    </row>
    <row r="1981" spans="2:7" ht="14.25">
      <c r="B1981" s="193"/>
      <c r="C1981" s="193"/>
      <c r="D1981" s="194"/>
      <c r="E1981" s="195"/>
      <c r="F1981" s="196"/>
      <c r="G1981" s="196"/>
    </row>
    <row r="1982" spans="2:7" ht="14.25">
      <c r="B1982" s="193"/>
      <c r="C1982" s="193"/>
      <c r="D1982" s="194"/>
      <c r="E1982" s="195"/>
      <c r="F1982" s="196"/>
      <c r="G1982" s="196"/>
    </row>
    <row r="1983" spans="2:7" ht="14.25">
      <c r="B1983" s="193"/>
      <c r="C1983" s="193"/>
      <c r="D1983" s="194"/>
      <c r="E1983" s="195"/>
      <c r="F1983" s="196"/>
      <c r="G1983" s="196"/>
    </row>
    <row r="1984" spans="2:7" ht="14.25">
      <c r="B1984" s="197"/>
      <c r="C1984" s="197"/>
      <c r="D1984" s="197"/>
      <c r="E1984" s="196"/>
      <c r="F1984" s="197"/>
      <c r="G1984" s="196"/>
    </row>
    <row r="1985" spans="2:7" ht="14.25">
      <c r="B1985" s="197"/>
      <c r="C1985" s="197"/>
      <c r="D1985" s="197"/>
      <c r="E1985" s="198"/>
      <c r="F1985" s="198"/>
      <c r="G1985" s="196"/>
    </row>
    <row r="1986" spans="2:7" ht="14.25">
      <c r="B1986" s="189"/>
      <c r="C1986" s="189"/>
      <c r="D1986" s="189"/>
      <c r="E1986" s="189"/>
      <c r="F1986" s="189"/>
      <c r="G1986" s="189"/>
    </row>
    <row r="1987" spans="2:7" ht="15">
      <c r="B1987" s="186"/>
      <c r="C1987" s="186"/>
      <c r="D1987" s="187"/>
      <c r="E1987" s="188"/>
      <c r="F1987" s="188"/>
      <c r="G1987" s="188"/>
    </row>
    <row r="1988" spans="2:7" ht="14.25">
      <c r="B1988" s="189"/>
      <c r="C1988" s="189"/>
      <c r="D1988" s="190"/>
      <c r="E1988" s="191"/>
      <c r="F1988" s="192"/>
      <c r="G1988" s="192"/>
    </row>
    <row r="1989" spans="2:7" ht="14.25">
      <c r="B1989" s="193"/>
      <c r="C1989" s="193"/>
      <c r="D1989" s="194"/>
      <c r="E1989" s="195"/>
      <c r="F1989" s="196"/>
      <c r="G1989" s="196"/>
    </row>
    <row r="1990" spans="2:7" ht="14.25">
      <c r="B1990" s="193"/>
      <c r="C1990" s="193"/>
      <c r="D1990" s="194"/>
      <c r="E1990" s="195"/>
      <c r="F1990" s="196"/>
      <c r="G1990" s="196"/>
    </row>
    <row r="1991" spans="2:7" ht="14.25">
      <c r="B1991" s="193"/>
      <c r="C1991" s="193"/>
      <c r="D1991" s="194"/>
      <c r="E1991" s="195"/>
      <c r="F1991" s="196"/>
      <c r="G1991" s="196"/>
    </row>
    <row r="1992" spans="2:7" ht="14.25">
      <c r="B1992" s="197"/>
      <c r="C1992" s="197"/>
      <c r="D1992" s="197"/>
      <c r="E1992" s="196"/>
      <c r="F1992" s="197"/>
      <c r="G1992" s="196"/>
    </row>
    <row r="1993" spans="2:7" ht="14.25">
      <c r="B1993" s="197"/>
      <c r="C1993" s="197"/>
      <c r="D1993" s="197"/>
      <c r="E1993" s="198"/>
      <c r="F1993" s="198"/>
      <c r="G1993" s="196"/>
    </row>
    <row r="1994" spans="2:7" ht="14.25">
      <c r="B1994" s="189"/>
      <c r="C1994" s="189"/>
      <c r="D1994" s="189"/>
      <c r="E1994" s="189"/>
      <c r="F1994" s="189"/>
      <c r="G1994" s="189"/>
    </row>
    <row r="1995" spans="2:7" ht="15">
      <c r="B1995" s="186"/>
      <c r="C1995" s="186"/>
      <c r="D1995" s="187"/>
      <c r="E1995" s="188"/>
      <c r="F1995" s="188"/>
      <c r="G1995" s="188"/>
    </row>
    <row r="1996" spans="2:7" ht="14.25">
      <c r="B1996" s="189"/>
      <c r="C1996" s="189"/>
      <c r="D1996" s="190"/>
      <c r="E1996" s="191"/>
      <c r="F1996" s="192"/>
      <c r="G1996" s="192"/>
    </row>
    <row r="1997" spans="2:7" ht="14.25">
      <c r="B1997" s="193"/>
      <c r="C1997" s="193"/>
      <c r="D1997" s="194"/>
      <c r="E1997" s="195"/>
      <c r="F1997" s="196"/>
      <c r="G1997" s="196"/>
    </row>
    <row r="1998" spans="2:7" ht="14.25">
      <c r="B1998" s="193"/>
      <c r="C1998" s="193"/>
      <c r="D1998" s="194"/>
      <c r="E1998" s="195"/>
      <c r="F1998" s="196"/>
      <c r="G1998" s="196"/>
    </row>
    <row r="1999" spans="2:7" ht="14.25">
      <c r="B1999" s="193"/>
      <c r="C1999" s="193"/>
      <c r="D1999" s="194"/>
      <c r="E1999" s="195"/>
      <c r="F1999" s="196"/>
      <c r="G1999" s="196"/>
    </row>
    <row r="2000" spans="2:7" ht="14.25">
      <c r="B2000" s="197"/>
      <c r="C2000" s="197"/>
      <c r="D2000" s="197"/>
      <c r="E2000" s="196"/>
      <c r="F2000" s="197"/>
      <c r="G2000" s="196"/>
    </row>
    <row r="2001" spans="2:7" ht="14.25">
      <c r="B2001" s="197"/>
      <c r="C2001" s="197"/>
      <c r="D2001" s="197"/>
      <c r="E2001" s="198"/>
      <c r="F2001" s="198"/>
      <c r="G2001" s="196"/>
    </row>
    <row r="2002" spans="2:7" ht="14.25">
      <c r="B2002" s="189"/>
      <c r="C2002" s="189"/>
      <c r="D2002" s="189"/>
      <c r="E2002" s="189"/>
      <c r="F2002" s="189"/>
      <c r="G2002" s="189"/>
    </row>
    <row r="2003" spans="2:7" ht="15">
      <c r="B2003" s="186"/>
      <c r="C2003" s="186"/>
      <c r="D2003" s="187"/>
      <c r="E2003" s="188"/>
      <c r="F2003" s="188"/>
      <c r="G2003" s="188"/>
    </row>
    <row r="2004" spans="2:7" ht="14.25">
      <c r="B2004" s="189"/>
      <c r="C2004" s="189"/>
      <c r="D2004" s="190"/>
      <c r="E2004" s="191"/>
      <c r="F2004" s="192"/>
      <c r="G2004" s="192"/>
    </row>
    <row r="2005" spans="2:7" ht="14.25">
      <c r="B2005" s="193"/>
      <c r="C2005" s="193"/>
      <c r="D2005" s="194"/>
      <c r="E2005" s="195"/>
      <c r="F2005" s="196"/>
      <c r="G2005" s="196"/>
    </row>
    <row r="2006" spans="2:7" ht="14.25">
      <c r="B2006" s="193"/>
      <c r="C2006" s="193"/>
      <c r="D2006" s="194"/>
      <c r="E2006" s="195"/>
      <c r="F2006" s="196"/>
      <c r="G2006" s="196"/>
    </row>
    <row r="2007" spans="2:7" ht="14.25">
      <c r="B2007" s="193"/>
      <c r="C2007" s="193"/>
      <c r="D2007" s="194"/>
      <c r="E2007" s="195"/>
      <c r="F2007" s="196"/>
      <c r="G2007" s="196"/>
    </row>
    <row r="2008" spans="2:7" ht="14.25">
      <c r="B2008" s="193"/>
      <c r="C2008" s="193"/>
      <c r="D2008" s="194"/>
      <c r="E2008" s="195"/>
      <c r="F2008" s="196"/>
      <c r="G2008" s="196"/>
    </row>
    <row r="2009" spans="2:7" ht="14.25">
      <c r="B2009" s="193"/>
      <c r="C2009" s="193"/>
      <c r="D2009" s="194"/>
      <c r="E2009" s="195"/>
      <c r="F2009" s="196"/>
      <c r="G2009" s="196"/>
    </row>
    <row r="2010" spans="2:7" ht="14.25">
      <c r="B2010" s="193"/>
      <c r="C2010" s="193"/>
      <c r="D2010" s="194"/>
      <c r="E2010" s="195"/>
      <c r="F2010" s="196"/>
      <c r="G2010" s="196"/>
    </row>
    <row r="2011" spans="2:7" ht="14.25">
      <c r="B2011" s="193"/>
      <c r="C2011" s="193"/>
      <c r="D2011" s="194"/>
      <c r="E2011" s="195"/>
      <c r="F2011" s="196"/>
      <c r="G2011" s="196"/>
    </row>
    <row r="2012" spans="2:7" ht="14.25">
      <c r="B2012" s="193"/>
      <c r="C2012" s="193"/>
      <c r="D2012" s="194"/>
      <c r="E2012" s="195"/>
      <c r="F2012" s="196"/>
      <c r="G2012" s="196"/>
    </row>
    <row r="2013" spans="2:7" ht="14.25">
      <c r="B2013" s="197"/>
      <c r="C2013" s="197"/>
      <c r="D2013" s="197"/>
      <c r="E2013" s="196"/>
      <c r="F2013" s="197"/>
      <c r="G2013" s="196"/>
    </row>
    <row r="2014" spans="2:7" ht="14.25">
      <c r="B2014" s="197"/>
      <c r="C2014" s="197"/>
      <c r="D2014" s="197"/>
      <c r="E2014" s="198"/>
      <c r="F2014" s="198"/>
      <c r="G2014" s="196"/>
    </row>
    <row r="2015" spans="2:7" ht="14.25">
      <c r="B2015" s="189"/>
      <c r="C2015" s="189"/>
      <c r="D2015" s="189"/>
      <c r="E2015" s="189"/>
      <c r="F2015" s="189"/>
      <c r="G2015" s="189"/>
    </row>
    <row r="2016" spans="2:7" ht="15">
      <c r="B2016" s="186"/>
      <c r="C2016" s="186"/>
      <c r="D2016" s="187"/>
      <c r="E2016" s="188"/>
      <c r="F2016" s="188"/>
      <c r="G2016" s="188"/>
    </row>
    <row r="2017" spans="2:7" ht="14.25">
      <c r="B2017" s="189"/>
      <c r="C2017" s="189"/>
      <c r="D2017" s="190"/>
      <c r="E2017" s="191"/>
      <c r="F2017" s="192"/>
      <c r="G2017" s="192"/>
    </row>
    <row r="2018" spans="2:7" ht="14.25">
      <c r="B2018" s="193"/>
      <c r="C2018" s="193"/>
      <c r="D2018" s="194"/>
      <c r="E2018" s="195"/>
      <c r="F2018" s="196"/>
      <c r="G2018" s="196"/>
    </row>
    <row r="2019" spans="2:7" ht="14.25">
      <c r="B2019" s="193"/>
      <c r="C2019" s="193"/>
      <c r="D2019" s="194"/>
      <c r="E2019" s="195"/>
      <c r="F2019" s="196"/>
      <c r="G2019" s="196"/>
    </row>
    <row r="2020" spans="2:7" ht="14.25">
      <c r="B2020" s="193"/>
      <c r="C2020" s="193"/>
      <c r="D2020" s="194"/>
      <c r="E2020" s="195"/>
      <c r="F2020" s="196"/>
      <c r="G2020" s="196"/>
    </row>
    <row r="2021" spans="2:7" ht="14.25">
      <c r="B2021" s="193"/>
      <c r="C2021" s="193"/>
      <c r="D2021" s="194"/>
      <c r="E2021" s="195"/>
      <c r="F2021" s="196"/>
      <c r="G2021" s="196"/>
    </row>
    <row r="2022" spans="2:7" ht="14.25">
      <c r="B2022" s="197"/>
      <c r="C2022" s="197"/>
      <c r="D2022" s="197"/>
      <c r="E2022" s="196"/>
      <c r="F2022" s="197"/>
      <c r="G2022" s="196"/>
    </row>
    <row r="2023" spans="2:7" ht="14.25">
      <c r="B2023" s="197"/>
      <c r="C2023" s="197"/>
      <c r="D2023" s="197"/>
      <c r="E2023" s="198"/>
      <c r="F2023" s="198"/>
      <c r="G2023" s="196"/>
    </row>
    <row r="2024" spans="2:7" ht="14.25">
      <c r="B2024" s="189"/>
      <c r="C2024" s="189"/>
      <c r="D2024" s="189"/>
      <c r="E2024" s="189"/>
      <c r="F2024" s="189"/>
      <c r="G2024" s="189"/>
    </row>
    <row r="2025" spans="2:7" ht="15">
      <c r="B2025" s="186"/>
      <c r="C2025" s="186"/>
      <c r="D2025" s="187"/>
      <c r="E2025" s="188"/>
      <c r="F2025" s="188"/>
      <c r="G2025" s="188"/>
    </row>
    <row r="2026" spans="2:7" ht="14.25">
      <c r="B2026" s="189"/>
      <c r="C2026" s="189"/>
      <c r="D2026" s="190"/>
      <c r="E2026" s="191"/>
      <c r="F2026" s="192"/>
      <c r="G2026" s="192"/>
    </row>
    <row r="2027" spans="2:7" ht="14.25">
      <c r="B2027" s="193"/>
      <c r="C2027" s="193"/>
      <c r="D2027" s="194"/>
      <c r="E2027" s="195"/>
      <c r="F2027" s="196"/>
      <c r="G2027" s="196"/>
    </row>
    <row r="2028" spans="2:7" ht="14.25">
      <c r="B2028" s="193"/>
      <c r="C2028" s="193"/>
      <c r="D2028" s="194"/>
      <c r="E2028" s="195"/>
      <c r="F2028" s="196"/>
      <c r="G2028" s="196"/>
    </row>
    <row r="2029" spans="2:7" ht="14.25">
      <c r="B2029" s="193"/>
      <c r="C2029" s="193"/>
      <c r="D2029" s="194"/>
      <c r="E2029" s="195"/>
      <c r="F2029" s="196"/>
      <c r="G2029" s="196"/>
    </row>
    <row r="2030" spans="2:7" ht="14.25">
      <c r="B2030" s="193"/>
      <c r="C2030" s="193"/>
      <c r="D2030" s="194"/>
      <c r="E2030" s="195"/>
      <c r="F2030" s="196"/>
      <c r="G2030" s="196"/>
    </row>
    <row r="2031" spans="2:7" ht="14.25">
      <c r="B2031" s="193"/>
      <c r="C2031" s="193"/>
      <c r="D2031" s="194"/>
      <c r="E2031" s="195"/>
      <c r="F2031" s="196"/>
      <c r="G2031" s="196"/>
    </row>
    <row r="2032" spans="2:7" ht="14.25">
      <c r="B2032" s="193"/>
      <c r="C2032" s="193"/>
      <c r="D2032" s="194"/>
      <c r="E2032" s="195"/>
      <c r="F2032" s="196"/>
      <c r="G2032" s="196"/>
    </row>
    <row r="2033" spans="2:7" ht="14.25">
      <c r="B2033" s="197"/>
      <c r="C2033" s="197"/>
      <c r="D2033" s="197"/>
      <c r="E2033" s="196"/>
      <c r="F2033" s="197"/>
      <c r="G2033" s="196"/>
    </row>
    <row r="2034" spans="2:7" ht="14.25">
      <c r="B2034" s="197"/>
      <c r="C2034" s="197"/>
      <c r="D2034" s="197"/>
      <c r="E2034" s="198"/>
      <c r="F2034" s="198"/>
      <c r="G2034" s="196"/>
    </row>
    <row r="2035" spans="2:7" ht="14.25">
      <c r="B2035" s="189"/>
      <c r="C2035" s="189"/>
      <c r="D2035" s="189"/>
      <c r="E2035" s="189"/>
      <c r="F2035" s="189"/>
      <c r="G2035" s="189"/>
    </row>
    <row r="2036" spans="2:7" ht="15">
      <c r="B2036" s="186"/>
      <c r="C2036" s="186"/>
      <c r="D2036" s="187"/>
      <c r="E2036" s="188"/>
      <c r="F2036" s="188"/>
      <c r="G2036" s="188"/>
    </row>
    <row r="2037" spans="2:7" ht="14.25">
      <c r="B2037" s="189"/>
      <c r="C2037" s="189"/>
      <c r="D2037" s="190"/>
      <c r="E2037" s="191"/>
      <c r="F2037" s="192"/>
      <c r="G2037" s="192"/>
    </row>
    <row r="2038" spans="2:7" ht="14.25">
      <c r="B2038" s="193"/>
      <c r="C2038" s="193"/>
      <c r="D2038" s="194"/>
      <c r="E2038" s="195"/>
      <c r="F2038" s="196"/>
      <c r="G2038" s="196"/>
    </row>
    <row r="2039" spans="2:7" ht="14.25">
      <c r="B2039" s="193"/>
      <c r="C2039" s="193"/>
      <c r="D2039" s="194"/>
      <c r="E2039" s="195"/>
      <c r="F2039" s="196"/>
      <c r="G2039" s="196"/>
    </row>
    <row r="2040" spans="2:7" ht="14.25">
      <c r="B2040" s="193"/>
      <c r="C2040" s="193"/>
      <c r="D2040" s="194"/>
      <c r="E2040" s="195"/>
      <c r="F2040" s="196"/>
      <c r="G2040" s="196"/>
    </row>
    <row r="2041" spans="2:7" ht="14.25">
      <c r="B2041" s="193"/>
      <c r="C2041" s="193"/>
      <c r="D2041" s="194"/>
      <c r="E2041" s="195"/>
      <c r="F2041" s="196"/>
      <c r="G2041" s="196"/>
    </row>
    <row r="2042" spans="2:7" ht="14.25">
      <c r="B2042" s="193"/>
      <c r="C2042" s="193"/>
      <c r="D2042" s="194"/>
      <c r="E2042" s="195"/>
      <c r="F2042" s="196"/>
      <c r="G2042" s="196"/>
    </row>
    <row r="2043" spans="2:7" ht="14.25">
      <c r="B2043" s="193"/>
      <c r="C2043" s="193"/>
      <c r="D2043" s="194"/>
      <c r="E2043" s="195"/>
      <c r="F2043" s="196"/>
      <c r="G2043" s="196"/>
    </row>
    <row r="2044" spans="2:7" ht="14.25">
      <c r="B2044" s="197"/>
      <c r="C2044" s="197"/>
      <c r="D2044" s="197"/>
      <c r="E2044" s="196"/>
      <c r="F2044" s="197"/>
      <c r="G2044" s="196"/>
    </row>
    <row r="2045" spans="2:7" ht="14.25">
      <c r="B2045" s="197"/>
      <c r="C2045" s="197"/>
      <c r="D2045" s="197"/>
      <c r="E2045" s="198"/>
      <c r="F2045" s="198"/>
      <c r="G2045" s="196"/>
    </row>
    <row r="2046" spans="2:7" ht="14.25">
      <c r="B2046" s="189"/>
      <c r="C2046" s="189"/>
      <c r="D2046" s="189"/>
      <c r="E2046" s="189"/>
      <c r="F2046" s="189"/>
      <c r="G2046" s="189"/>
    </row>
    <row r="2047" spans="2:7" ht="15">
      <c r="B2047" s="186"/>
      <c r="C2047" s="186"/>
      <c r="D2047" s="187"/>
      <c r="E2047" s="188"/>
      <c r="F2047" s="188"/>
      <c r="G2047" s="188"/>
    </row>
    <row r="2048" spans="2:7" ht="14.25">
      <c r="B2048" s="189"/>
      <c r="C2048" s="189"/>
      <c r="D2048" s="190"/>
      <c r="E2048" s="191"/>
      <c r="F2048" s="192"/>
      <c r="G2048" s="192"/>
    </row>
    <row r="2049" spans="2:7" ht="14.25">
      <c r="B2049" s="193"/>
      <c r="C2049" s="193"/>
      <c r="D2049" s="194"/>
      <c r="E2049" s="195"/>
      <c r="F2049" s="196"/>
      <c r="G2049" s="196"/>
    </row>
    <row r="2050" spans="2:7" ht="14.25">
      <c r="B2050" s="193"/>
      <c r="C2050" s="193"/>
      <c r="D2050" s="194"/>
      <c r="E2050" s="195"/>
      <c r="F2050" s="196"/>
      <c r="G2050" s="196"/>
    </row>
    <row r="2051" spans="2:7" ht="14.25">
      <c r="B2051" s="193"/>
      <c r="C2051" s="193"/>
      <c r="D2051" s="194"/>
      <c r="E2051" s="195"/>
      <c r="F2051" s="196"/>
      <c r="G2051" s="196"/>
    </row>
    <row r="2052" spans="2:7" ht="14.25">
      <c r="B2052" s="193"/>
      <c r="C2052" s="193"/>
      <c r="D2052" s="194"/>
      <c r="E2052" s="195"/>
      <c r="F2052" s="196"/>
      <c r="G2052" s="196"/>
    </row>
    <row r="2053" spans="2:7" ht="14.25">
      <c r="B2053" s="193"/>
      <c r="C2053" s="193"/>
      <c r="D2053" s="194"/>
      <c r="E2053" s="195"/>
      <c r="F2053" s="196"/>
      <c r="G2053" s="196"/>
    </row>
    <row r="2054" spans="2:7" ht="14.25">
      <c r="B2054" s="193"/>
      <c r="C2054" s="193"/>
      <c r="D2054" s="194"/>
      <c r="E2054" s="195"/>
      <c r="F2054" s="196"/>
      <c r="G2054" s="196"/>
    </row>
    <row r="2055" spans="2:7" ht="14.25">
      <c r="B2055" s="193"/>
      <c r="C2055" s="193"/>
      <c r="D2055" s="194"/>
      <c r="E2055" s="195"/>
      <c r="F2055" s="196"/>
      <c r="G2055" s="196"/>
    </row>
    <row r="2056" spans="2:7" ht="14.25">
      <c r="B2056" s="193"/>
      <c r="C2056" s="193"/>
      <c r="D2056" s="194"/>
      <c r="E2056" s="195"/>
      <c r="F2056" s="196"/>
      <c r="G2056" s="196"/>
    </row>
    <row r="2057" spans="2:7" ht="14.25">
      <c r="B2057" s="193"/>
      <c r="C2057" s="193"/>
      <c r="D2057" s="194"/>
      <c r="E2057" s="195"/>
      <c r="F2057" s="196"/>
      <c r="G2057" s="196"/>
    </row>
    <row r="2058" spans="2:7" ht="14.25">
      <c r="B2058" s="193"/>
      <c r="C2058" s="193"/>
      <c r="D2058" s="194"/>
      <c r="E2058" s="195"/>
      <c r="F2058" s="196"/>
      <c r="G2058" s="196"/>
    </row>
    <row r="2059" spans="2:7" ht="14.25">
      <c r="B2059" s="193"/>
      <c r="C2059" s="193"/>
      <c r="D2059" s="194"/>
      <c r="E2059" s="195"/>
      <c r="F2059" s="196"/>
      <c r="G2059" s="196"/>
    </row>
    <row r="2060" spans="2:7" ht="14.25">
      <c r="B2060" s="193"/>
      <c r="C2060" s="193"/>
      <c r="D2060" s="194"/>
      <c r="E2060" s="195"/>
      <c r="F2060" s="196"/>
      <c r="G2060" s="196"/>
    </row>
    <row r="2061" spans="2:7" ht="14.25">
      <c r="B2061" s="193"/>
      <c r="C2061" s="193"/>
      <c r="D2061" s="194"/>
      <c r="E2061" s="195"/>
      <c r="F2061" s="196"/>
      <c r="G2061" s="196"/>
    </row>
    <row r="2062" spans="2:7" ht="14.25">
      <c r="B2062" s="193"/>
      <c r="C2062" s="193"/>
      <c r="D2062" s="194"/>
      <c r="E2062" s="195"/>
      <c r="F2062" s="196"/>
      <c r="G2062" s="196"/>
    </row>
    <row r="2063" spans="2:7" ht="14.25">
      <c r="B2063" s="193"/>
      <c r="C2063" s="193"/>
      <c r="D2063" s="194"/>
      <c r="E2063" s="195"/>
      <c r="F2063" s="196"/>
      <c r="G2063" s="196"/>
    </row>
    <row r="2064" spans="2:7" ht="14.25">
      <c r="B2064" s="193"/>
      <c r="C2064" s="193"/>
      <c r="D2064" s="194"/>
      <c r="E2064" s="195"/>
      <c r="F2064" s="196"/>
      <c r="G2064" s="196"/>
    </row>
    <row r="2065" spans="2:7" ht="14.25">
      <c r="B2065" s="193"/>
      <c r="C2065" s="193"/>
      <c r="D2065" s="194"/>
      <c r="E2065" s="195"/>
      <c r="F2065" s="196"/>
      <c r="G2065" s="196"/>
    </row>
    <row r="2066" spans="2:7" ht="14.25">
      <c r="B2066" s="193"/>
      <c r="C2066" s="193"/>
      <c r="D2066" s="194"/>
      <c r="E2066" s="195"/>
      <c r="F2066" s="196"/>
      <c r="G2066" s="196"/>
    </row>
    <row r="2067" spans="2:7" ht="14.25">
      <c r="B2067" s="193"/>
      <c r="C2067" s="193"/>
      <c r="D2067" s="194"/>
      <c r="E2067" s="195"/>
      <c r="F2067" s="196"/>
      <c r="G2067" s="196"/>
    </row>
    <row r="2068" spans="2:7" ht="14.25">
      <c r="B2068" s="193"/>
      <c r="C2068" s="193"/>
      <c r="D2068" s="194"/>
      <c r="E2068" s="195"/>
      <c r="F2068" s="196"/>
      <c r="G2068" s="196"/>
    </row>
    <row r="2069" spans="2:7" ht="14.25">
      <c r="B2069" s="193"/>
      <c r="C2069" s="193"/>
      <c r="D2069" s="194"/>
      <c r="E2069" s="195"/>
      <c r="F2069" s="196"/>
      <c r="G2069" s="196"/>
    </row>
    <row r="2070" spans="2:7" ht="14.25">
      <c r="B2070" s="193"/>
      <c r="C2070" s="193"/>
      <c r="D2070" s="194"/>
      <c r="E2070" s="195"/>
      <c r="F2070" s="196"/>
      <c r="G2070" s="196"/>
    </row>
    <row r="2071" spans="2:7" ht="14.25">
      <c r="B2071" s="197"/>
      <c r="C2071" s="197"/>
      <c r="D2071" s="197"/>
      <c r="E2071" s="196"/>
      <c r="F2071" s="197"/>
      <c r="G2071" s="196"/>
    </row>
    <row r="2072" spans="2:7" ht="14.25">
      <c r="B2072" s="197"/>
      <c r="C2072" s="197"/>
      <c r="D2072" s="197"/>
      <c r="E2072" s="198"/>
      <c r="F2072" s="198"/>
      <c r="G2072" s="196"/>
    </row>
    <row r="2073" spans="2:7" ht="14.25">
      <c r="B2073" s="189"/>
      <c r="C2073" s="189"/>
      <c r="D2073" s="189"/>
      <c r="E2073" s="189"/>
      <c r="F2073" s="189"/>
      <c r="G2073" s="189"/>
    </row>
    <row r="2074" spans="2:7" ht="15">
      <c r="B2074" s="186"/>
      <c r="C2074" s="186"/>
      <c r="D2074" s="187"/>
      <c r="E2074" s="188"/>
      <c r="F2074" s="188"/>
      <c r="G2074" s="188"/>
    </row>
    <row r="2075" spans="2:7" ht="14.25">
      <c r="B2075" s="189"/>
      <c r="C2075" s="189"/>
      <c r="D2075" s="190"/>
      <c r="E2075" s="191"/>
      <c r="F2075" s="192"/>
      <c r="G2075" s="192"/>
    </row>
    <row r="2076" spans="2:7" ht="14.25">
      <c r="B2076" s="193"/>
      <c r="C2076" s="193"/>
      <c r="D2076" s="194"/>
      <c r="E2076" s="195"/>
      <c r="F2076" s="196"/>
      <c r="G2076" s="196"/>
    </row>
    <row r="2077" spans="2:7" ht="14.25">
      <c r="B2077" s="193"/>
      <c r="C2077" s="193"/>
      <c r="D2077" s="194"/>
      <c r="E2077" s="195"/>
      <c r="F2077" s="196"/>
      <c r="G2077" s="196"/>
    </row>
    <row r="2078" spans="2:7" ht="14.25">
      <c r="B2078" s="193"/>
      <c r="C2078" s="193"/>
      <c r="D2078" s="194"/>
      <c r="E2078" s="195"/>
      <c r="F2078" s="196"/>
      <c r="G2078" s="196"/>
    </row>
    <row r="2079" spans="2:7" ht="14.25">
      <c r="B2079" s="197"/>
      <c r="C2079" s="197"/>
      <c r="D2079" s="197"/>
      <c r="E2079" s="196"/>
      <c r="F2079" s="197"/>
      <c r="G2079" s="196"/>
    </row>
    <row r="2080" spans="2:7" ht="14.25">
      <c r="B2080" s="197"/>
      <c r="C2080" s="197"/>
      <c r="D2080" s="197"/>
      <c r="E2080" s="198"/>
      <c r="F2080" s="198"/>
      <c r="G2080" s="196"/>
    </row>
    <row r="2081" spans="2:7" ht="14.25">
      <c r="B2081" s="189"/>
      <c r="C2081" s="189"/>
      <c r="D2081" s="189"/>
      <c r="E2081" s="189"/>
      <c r="F2081" s="189"/>
      <c r="G2081" s="189"/>
    </row>
    <row r="2082" spans="2:7" ht="15">
      <c r="B2082" s="186"/>
      <c r="C2082" s="186"/>
      <c r="D2082" s="187"/>
      <c r="E2082" s="188"/>
      <c r="F2082" s="188"/>
      <c r="G2082" s="188"/>
    </row>
    <row r="2083" spans="2:7" ht="14.25">
      <c r="B2083" s="189"/>
      <c r="C2083" s="189"/>
      <c r="D2083" s="190"/>
      <c r="E2083" s="191"/>
      <c r="F2083" s="192"/>
      <c r="G2083" s="192"/>
    </row>
    <row r="2084" spans="2:7" ht="14.25">
      <c r="B2084" s="193"/>
      <c r="C2084" s="193"/>
      <c r="D2084" s="194"/>
      <c r="E2084" s="195"/>
      <c r="F2084" s="196"/>
      <c r="G2084" s="196"/>
    </row>
    <row r="2085" spans="2:7" ht="14.25">
      <c r="B2085" s="193"/>
      <c r="C2085" s="193"/>
      <c r="D2085" s="194"/>
      <c r="E2085" s="195"/>
      <c r="F2085" s="196"/>
      <c r="G2085" s="196"/>
    </row>
    <row r="2086" spans="2:7" ht="14.25">
      <c r="B2086" s="193"/>
      <c r="C2086" s="193"/>
      <c r="D2086" s="194"/>
      <c r="E2086" s="195"/>
      <c r="F2086" s="196"/>
      <c r="G2086" s="196"/>
    </row>
    <row r="2087" spans="2:7" ht="14.25">
      <c r="B2087" s="193"/>
      <c r="C2087" s="193"/>
      <c r="D2087" s="194"/>
      <c r="E2087" s="195"/>
      <c r="F2087" s="196"/>
      <c r="G2087" s="196"/>
    </row>
    <row r="2088" spans="2:7" ht="14.25">
      <c r="B2088" s="193"/>
      <c r="C2088" s="193"/>
      <c r="D2088" s="194"/>
      <c r="E2088" s="195"/>
      <c r="F2088" s="196"/>
      <c r="G2088" s="196"/>
    </row>
    <row r="2089" spans="2:7" ht="14.25">
      <c r="B2089" s="197"/>
      <c r="C2089" s="197"/>
      <c r="D2089" s="197"/>
      <c r="E2089" s="196"/>
      <c r="F2089" s="197"/>
      <c r="G2089" s="196"/>
    </row>
    <row r="2090" spans="2:7" ht="14.25">
      <c r="B2090" s="197"/>
      <c r="C2090" s="197"/>
      <c r="D2090" s="197"/>
      <c r="E2090" s="198"/>
      <c r="F2090" s="198"/>
      <c r="G2090" s="196"/>
    </row>
    <row r="2091" spans="2:7" ht="14.25">
      <c r="B2091" s="189"/>
      <c r="C2091" s="189"/>
      <c r="D2091" s="189"/>
      <c r="E2091" s="189"/>
      <c r="F2091" s="189"/>
      <c r="G2091" s="189"/>
    </row>
    <row r="2092" spans="2:7" ht="15">
      <c r="B2092" s="186"/>
      <c r="C2092" s="186"/>
      <c r="D2092" s="187"/>
      <c r="E2092" s="188"/>
      <c r="F2092" s="188"/>
      <c r="G2092" s="188"/>
    </row>
    <row r="2093" spans="2:7" ht="14.25">
      <c r="B2093" s="189"/>
      <c r="C2093" s="189"/>
      <c r="D2093" s="190"/>
      <c r="E2093" s="191"/>
      <c r="F2093" s="192"/>
      <c r="G2093" s="192"/>
    </row>
    <row r="2094" spans="2:7" ht="14.25">
      <c r="B2094" s="193"/>
      <c r="C2094" s="193"/>
      <c r="D2094" s="194"/>
      <c r="E2094" s="195"/>
      <c r="F2094" s="196"/>
      <c r="G2094" s="196"/>
    </row>
    <row r="2095" spans="2:7" ht="14.25">
      <c r="B2095" s="197"/>
      <c r="C2095" s="197"/>
      <c r="D2095" s="197"/>
      <c r="E2095" s="196"/>
      <c r="F2095" s="197"/>
      <c r="G2095" s="196"/>
    </row>
    <row r="2096" spans="2:7" ht="14.25">
      <c r="B2096" s="197"/>
      <c r="C2096" s="197"/>
      <c r="D2096" s="197"/>
      <c r="E2096" s="198"/>
      <c r="F2096" s="198"/>
      <c r="G2096" s="196"/>
    </row>
    <row r="2097" spans="2:7" ht="14.25">
      <c r="B2097" s="189"/>
      <c r="C2097" s="189"/>
      <c r="D2097" s="189"/>
      <c r="E2097" s="189"/>
      <c r="F2097" s="189"/>
      <c r="G2097" s="189"/>
    </row>
    <row r="2098" spans="2:7" ht="15">
      <c r="B2098" s="186"/>
      <c r="C2098" s="186"/>
      <c r="D2098" s="187"/>
      <c r="E2098" s="188"/>
      <c r="F2098" s="188"/>
      <c r="G2098" s="188"/>
    </row>
    <row r="2099" spans="2:7" ht="14.25">
      <c r="B2099" s="189"/>
      <c r="C2099" s="189"/>
      <c r="D2099" s="190"/>
      <c r="E2099" s="191"/>
      <c r="F2099" s="192"/>
      <c r="G2099" s="192"/>
    </row>
    <row r="2100" spans="2:7" ht="14.25">
      <c r="B2100" s="193"/>
      <c r="C2100" s="193"/>
      <c r="D2100" s="194"/>
      <c r="E2100" s="195"/>
      <c r="F2100" s="196"/>
      <c r="G2100" s="196"/>
    </row>
    <row r="2101" spans="2:7" ht="14.25">
      <c r="B2101" s="197"/>
      <c r="C2101" s="197"/>
      <c r="D2101" s="197"/>
      <c r="E2101" s="196"/>
      <c r="F2101" s="197"/>
      <c r="G2101" s="196"/>
    </row>
    <row r="2102" spans="2:7" ht="14.25">
      <c r="B2102" s="197"/>
      <c r="C2102" s="197"/>
      <c r="D2102" s="197"/>
      <c r="E2102" s="198"/>
      <c r="F2102" s="198"/>
      <c r="G2102" s="196"/>
    </row>
    <row r="2103" spans="2:7" ht="14.25">
      <c r="B2103" s="189"/>
      <c r="C2103" s="189"/>
      <c r="D2103" s="189"/>
      <c r="E2103" s="189"/>
      <c r="F2103" s="189"/>
      <c r="G2103" s="189"/>
    </row>
    <row r="2104" spans="2:7" ht="15">
      <c r="B2104" s="186"/>
      <c r="C2104" s="186"/>
      <c r="D2104" s="187"/>
      <c r="E2104" s="188"/>
      <c r="F2104" s="188"/>
      <c r="G2104" s="188"/>
    </row>
    <row r="2105" spans="2:7" ht="14.25">
      <c r="B2105" s="189"/>
      <c r="C2105" s="189"/>
      <c r="D2105" s="190"/>
      <c r="E2105" s="191"/>
      <c r="F2105" s="192"/>
      <c r="G2105" s="192"/>
    </row>
    <row r="2106" spans="2:7" ht="14.25">
      <c r="B2106" s="193"/>
      <c r="C2106" s="193"/>
      <c r="D2106" s="194"/>
      <c r="E2106" s="195"/>
      <c r="F2106" s="196"/>
      <c r="G2106" s="196"/>
    </row>
    <row r="2107" spans="2:7" ht="14.25">
      <c r="B2107" s="197"/>
      <c r="C2107" s="197"/>
      <c r="D2107" s="197"/>
      <c r="E2107" s="196"/>
      <c r="F2107" s="197"/>
      <c r="G2107" s="196"/>
    </row>
    <row r="2108" spans="2:7" ht="14.25">
      <c r="B2108" s="197"/>
      <c r="C2108" s="197"/>
      <c r="D2108" s="197"/>
      <c r="E2108" s="198"/>
      <c r="F2108" s="198"/>
      <c r="G2108" s="196"/>
    </row>
    <row r="2109" spans="2:7" ht="14.25">
      <c r="B2109" s="189"/>
      <c r="C2109" s="189"/>
      <c r="D2109" s="189"/>
      <c r="E2109" s="189"/>
      <c r="F2109" s="189"/>
      <c r="G2109" s="189"/>
    </row>
    <row r="2110" spans="2:7" ht="15">
      <c r="B2110" s="186"/>
      <c r="C2110" s="186"/>
      <c r="D2110" s="187"/>
      <c r="E2110" s="188"/>
      <c r="F2110" s="188"/>
      <c r="G2110" s="188"/>
    </row>
    <row r="2111" spans="2:7" ht="14.25">
      <c r="B2111" s="189"/>
      <c r="C2111" s="189"/>
      <c r="D2111" s="190"/>
      <c r="E2111" s="191"/>
      <c r="F2111" s="192"/>
      <c r="G2111" s="192"/>
    </row>
    <row r="2112" spans="2:7" ht="14.25">
      <c r="B2112" s="193"/>
      <c r="C2112" s="193"/>
      <c r="D2112" s="194"/>
      <c r="E2112" s="195"/>
      <c r="F2112" s="196"/>
      <c r="G2112" s="196"/>
    </row>
    <row r="2113" spans="2:7" ht="14.25">
      <c r="B2113" s="197"/>
      <c r="C2113" s="197"/>
      <c r="D2113" s="197"/>
      <c r="E2113" s="196"/>
      <c r="F2113" s="197"/>
      <c r="G2113" s="196"/>
    </row>
    <row r="2114" spans="2:7" ht="14.25">
      <c r="B2114" s="197"/>
      <c r="C2114" s="197"/>
      <c r="D2114" s="197"/>
      <c r="E2114" s="198"/>
      <c r="F2114" s="198"/>
      <c r="G2114" s="196"/>
    </row>
    <row r="2115" spans="2:7" ht="14.25">
      <c r="B2115" s="189"/>
      <c r="C2115" s="189"/>
      <c r="D2115" s="189"/>
      <c r="E2115" s="189"/>
      <c r="F2115" s="189"/>
      <c r="G2115" s="189"/>
    </row>
    <row r="2116" spans="2:7" ht="15">
      <c r="B2116" s="186"/>
      <c r="C2116" s="186"/>
      <c r="D2116" s="187"/>
      <c r="E2116" s="188"/>
      <c r="F2116" s="188"/>
      <c r="G2116" s="188"/>
    </row>
    <row r="2117" spans="2:7" ht="14.25">
      <c r="B2117" s="189"/>
      <c r="C2117" s="189"/>
      <c r="D2117" s="190"/>
      <c r="E2117" s="191"/>
      <c r="F2117" s="192"/>
      <c r="G2117" s="192"/>
    </row>
    <row r="2118" spans="2:7" ht="14.25">
      <c r="B2118" s="193"/>
      <c r="C2118" s="193"/>
      <c r="D2118" s="194"/>
      <c r="E2118" s="195"/>
      <c r="F2118" s="196"/>
      <c r="G2118" s="196"/>
    </row>
    <row r="2119" spans="2:7" ht="14.25">
      <c r="B2119" s="197"/>
      <c r="C2119" s="197"/>
      <c r="D2119" s="197"/>
      <c r="E2119" s="196"/>
      <c r="F2119" s="197"/>
      <c r="G2119" s="196"/>
    </row>
    <row r="2120" spans="2:7" ht="14.25">
      <c r="B2120" s="197"/>
      <c r="C2120" s="197"/>
      <c r="D2120" s="197"/>
      <c r="E2120" s="198"/>
      <c r="F2120" s="198"/>
      <c r="G2120" s="196"/>
    </row>
    <row r="2121" spans="2:7" ht="14.25">
      <c r="B2121" s="189"/>
      <c r="C2121" s="189"/>
      <c r="D2121" s="189"/>
      <c r="E2121" s="189"/>
      <c r="F2121" s="189"/>
      <c r="G2121" s="189"/>
    </row>
    <row r="2122" spans="2:7" ht="15">
      <c r="B2122" s="186"/>
      <c r="C2122" s="186"/>
      <c r="D2122" s="187"/>
      <c r="E2122" s="188"/>
      <c r="F2122" s="188"/>
      <c r="G2122" s="188"/>
    </row>
    <row r="2123" spans="2:7" ht="14.25">
      <c r="B2123" s="189"/>
      <c r="C2123" s="189"/>
      <c r="D2123" s="190"/>
      <c r="E2123" s="191"/>
      <c r="F2123" s="192"/>
      <c r="G2123" s="192"/>
    </row>
    <row r="2124" spans="2:7" ht="14.25">
      <c r="B2124" s="193"/>
      <c r="C2124" s="193"/>
      <c r="D2124" s="194"/>
      <c r="E2124" s="195"/>
      <c r="F2124" s="196"/>
      <c r="G2124" s="196"/>
    </row>
    <row r="2125" spans="2:7" ht="14.25">
      <c r="B2125" s="193"/>
      <c r="C2125" s="193"/>
      <c r="D2125" s="194"/>
      <c r="E2125" s="195"/>
      <c r="F2125" s="196"/>
      <c r="G2125" s="196"/>
    </row>
    <row r="2126" spans="2:7" ht="14.25">
      <c r="B2126" s="193"/>
      <c r="C2126" s="193"/>
      <c r="D2126" s="194"/>
      <c r="E2126" s="195"/>
      <c r="F2126" s="196"/>
      <c r="G2126" s="196"/>
    </row>
    <row r="2127" spans="2:7" ht="14.25">
      <c r="B2127" s="193"/>
      <c r="C2127" s="193"/>
      <c r="D2127" s="194"/>
      <c r="E2127" s="195"/>
      <c r="F2127" s="196"/>
      <c r="G2127" s="196"/>
    </row>
    <row r="2128" spans="2:7" ht="14.25">
      <c r="B2128" s="193"/>
      <c r="C2128" s="193"/>
      <c r="D2128" s="194"/>
      <c r="E2128" s="195"/>
      <c r="F2128" s="196"/>
      <c r="G2128" s="196"/>
    </row>
    <row r="2129" spans="2:7" ht="14.25">
      <c r="B2129" s="193"/>
      <c r="C2129" s="193"/>
      <c r="D2129" s="194"/>
      <c r="E2129" s="195"/>
      <c r="F2129" s="196"/>
      <c r="G2129" s="196"/>
    </row>
    <row r="2130" spans="2:7" ht="14.25">
      <c r="B2130" s="193"/>
      <c r="C2130" s="193"/>
      <c r="D2130" s="194"/>
      <c r="E2130" s="195"/>
      <c r="F2130" s="196"/>
      <c r="G2130" s="196"/>
    </row>
    <row r="2131" spans="2:7" ht="14.25">
      <c r="B2131" s="193"/>
      <c r="C2131" s="193"/>
      <c r="D2131" s="194"/>
      <c r="E2131" s="195"/>
      <c r="F2131" s="196"/>
      <c r="G2131" s="196"/>
    </row>
    <row r="2132" spans="2:7" ht="14.25">
      <c r="B2132" s="193"/>
      <c r="C2132" s="193"/>
      <c r="D2132" s="194"/>
      <c r="E2132" s="195"/>
      <c r="F2132" s="196"/>
      <c r="G2132" s="196"/>
    </row>
    <row r="2133" spans="2:7" ht="14.25">
      <c r="B2133" s="193"/>
      <c r="C2133" s="193"/>
      <c r="D2133" s="194"/>
      <c r="E2133" s="195"/>
      <c r="F2133" s="196"/>
      <c r="G2133" s="196"/>
    </row>
    <row r="2134" spans="2:7" ht="14.25">
      <c r="B2134" s="193"/>
      <c r="C2134" s="193"/>
      <c r="D2134" s="194"/>
      <c r="E2134" s="195"/>
      <c r="F2134" s="196"/>
      <c r="G2134" s="196"/>
    </row>
    <row r="2135" spans="2:7" ht="14.25">
      <c r="B2135" s="197"/>
      <c r="C2135" s="197"/>
      <c r="D2135" s="197"/>
      <c r="E2135" s="196"/>
      <c r="F2135" s="197"/>
      <c r="G2135" s="196"/>
    </row>
    <row r="2136" spans="2:7" ht="14.25">
      <c r="B2136" s="197"/>
      <c r="C2136" s="197"/>
      <c r="D2136" s="197"/>
      <c r="E2136" s="198"/>
      <c r="F2136" s="198"/>
      <c r="G2136" s="196"/>
    </row>
    <row r="2137" spans="2:7" ht="14.25">
      <c r="B2137" s="189"/>
      <c r="C2137" s="189"/>
      <c r="D2137" s="189"/>
      <c r="E2137" s="189"/>
      <c r="F2137" s="189"/>
      <c r="G2137" s="189"/>
    </row>
    <row r="2138" spans="2:7" ht="15">
      <c r="B2138" s="186"/>
      <c r="C2138" s="186"/>
      <c r="D2138" s="187"/>
      <c r="E2138" s="188"/>
      <c r="F2138" s="188"/>
      <c r="G2138" s="188"/>
    </row>
    <row r="2139" spans="2:7" ht="14.25">
      <c r="B2139" s="189"/>
      <c r="C2139" s="189"/>
      <c r="D2139" s="190"/>
      <c r="E2139" s="191"/>
      <c r="F2139" s="192"/>
      <c r="G2139" s="192"/>
    </row>
    <row r="2140" spans="2:7" ht="14.25">
      <c r="B2140" s="193"/>
      <c r="C2140" s="193"/>
      <c r="D2140" s="194"/>
      <c r="E2140" s="195"/>
      <c r="F2140" s="196"/>
      <c r="G2140" s="196"/>
    </row>
    <row r="2141" spans="2:7" ht="14.25">
      <c r="B2141" s="193"/>
      <c r="C2141" s="193"/>
      <c r="D2141" s="194"/>
      <c r="E2141" s="195"/>
      <c r="F2141" s="196"/>
      <c r="G2141" s="196"/>
    </row>
    <row r="2142" spans="2:7" ht="14.25">
      <c r="B2142" s="193"/>
      <c r="C2142" s="193"/>
      <c r="D2142" s="194"/>
      <c r="E2142" s="195"/>
      <c r="F2142" s="196"/>
      <c r="G2142" s="196"/>
    </row>
    <row r="2143" spans="2:7" ht="14.25">
      <c r="B2143" s="193"/>
      <c r="C2143" s="193"/>
      <c r="D2143" s="194"/>
      <c r="E2143" s="195"/>
      <c r="F2143" s="196"/>
      <c r="G2143" s="196"/>
    </row>
    <row r="2144" spans="2:7" ht="14.25">
      <c r="B2144" s="193"/>
      <c r="C2144" s="193"/>
      <c r="D2144" s="194"/>
      <c r="E2144" s="195"/>
      <c r="F2144" s="196"/>
      <c r="G2144" s="196"/>
    </row>
    <row r="2145" spans="2:7" ht="14.25">
      <c r="B2145" s="193"/>
      <c r="C2145" s="193"/>
      <c r="D2145" s="194"/>
      <c r="E2145" s="195"/>
      <c r="F2145" s="196"/>
      <c r="G2145" s="196"/>
    </row>
    <row r="2146" spans="2:7" ht="14.25">
      <c r="B2146" s="193"/>
      <c r="C2146" s="193"/>
      <c r="D2146" s="194"/>
      <c r="E2146" s="195"/>
      <c r="F2146" s="196"/>
      <c r="G2146" s="196"/>
    </row>
    <row r="2147" spans="2:7" ht="14.25">
      <c r="B2147" s="193"/>
      <c r="C2147" s="193"/>
      <c r="D2147" s="194"/>
      <c r="E2147" s="195"/>
      <c r="F2147" s="196"/>
      <c r="G2147" s="196"/>
    </row>
    <row r="2148" spans="2:7" ht="14.25">
      <c r="B2148" s="197"/>
      <c r="C2148" s="197"/>
      <c r="D2148" s="197"/>
      <c r="E2148" s="196"/>
      <c r="F2148" s="197"/>
      <c r="G2148" s="196"/>
    </row>
    <row r="2149" spans="2:7" ht="14.25">
      <c r="B2149" s="197"/>
      <c r="C2149" s="197"/>
      <c r="D2149" s="197"/>
      <c r="E2149" s="198"/>
      <c r="F2149" s="198"/>
      <c r="G2149" s="196"/>
    </row>
    <row r="2150" spans="2:7" ht="14.25">
      <c r="B2150" s="189"/>
      <c r="C2150" s="189"/>
      <c r="D2150" s="189"/>
      <c r="E2150" s="189"/>
      <c r="F2150" s="189"/>
      <c r="G2150" s="189"/>
    </row>
    <row r="2151" spans="2:7" ht="15">
      <c r="B2151" s="186"/>
      <c r="C2151" s="186"/>
      <c r="D2151" s="187"/>
      <c r="E2151" s="188"/>
      <c r="F2151" s="188"/>
      <c r="G2151" s="188"/>
    </row>
    <row r="2152" spans="2:7" ht="14.25">
      <c r="B2152" s="189"/>
      <c r="C2152" s="189"/>
      <c r="D2152" s="190"/>
      <c r="E2152" s="191"/>
      <c r="F2152" s="192"/>
      <c r="G2152" s="192"/>
    </row>
    <row r="2153" spans="2:7" ht="14.25">
      <c r="B2153" s="193"/>
      <c r="C2153" s="193"/>
      <c r="D2153" s="194"/>
      <c r="E2153" s="195"/>
      <c r="F2153" s="196"/>
      <c r="G2153" s="196"/>
    </row>
    <row r="2154" spans="2:7" ht="14.25">
      <c r="B2154" s="193"/>
      <c r="C2154" s="193"/>
      <c r="D2154" s="194"/>
      <c r="E2154" s="195"/>
      <c r="F2154" s="196"/>
      <c r="G2154" s="196"/>
    </row>
    <row r="2155" spans="2:7" ht="14.25">
      <c r="B2155" s="193"/>
      <c r="C2155" s="193"/>
      <c r="D2155" s="194"/>
      <c r="E2155" s="195"/>
      <c r="F2155" s="196"/>
      <c r="G2155" s="196"/>
    </row>
    <row r="2156" spans="2:7" ht="14.25">
      <c r="B2156" s="193"/>
      <c r="C2156" s="193"/>
      <c r="D2156" s="194"/>
      <c r="E2156" s="195"/>
      <c r="F2156" s="196"/>
      <c r="G2156" s="196"/>
    </row>
    <row r="2157" spans="2:7" ht="14.25">
      <c r="B2157" s="193"/>
      <c r="C2157" s="193"/>
      <c r="D2157" s="194"/>
      <c r="E2157" s="195"/>
      <c r="F2157" s="196"/>
      <c r="G2157" s="196"/>
    </row>
    <row r="2158" spans="2:7" ht="14.25">
      <c r="B2158" s="193"/>
      <c r="C2158" s="193"/>
      <c r="D2158" s="194"/>
      <c r="E2158" s="195"/>
      <c r="F2158" s="196"/>
      <c r="G2158" s="196"/>
    </row>
    <row r="2159" spans="2:7" ht="14.25">
      <c r="B2159" s="193"/>
      <c r="C2159" s="193"/>
      <c r="D2159" s="194"/>
      <c r="E2159" s="195"/>
      <c r="F2159" s="196"/>
      <c r="G2159" s="196"/>
    </row>
    <row r="2160" spans="2:7" ht="14.25">
      <c r="B2160" s="193"/>
      <c r="C2160" s="193"/>
      <c r="D2160" s="194"/>
      <c r="E2160" s="195"/>
      <c r="F2160" s="196"/>
      <c r="G2160" s="196"/>
    </row>
    <row r="2161" spans="2:7" ht="14.25">
      <c r="B2161" s="193"/>
      <c r="C2161" s="193"/>
      <c r="D2161" s="194"/>
      <c r="E2161" s="195"/>
      <c r="F2161" s="196"/>
      <c r="G2161" s="196"/>
    </row>
    <row r="2162" spans="2:7" ht="14.25">
      <c r="B2162" s="193"/>
      <c r="C2162" s="193"/>
      <c r="D2162" s="194"/>
      <c r="E2162" s="195"/>
      <c r="F2162" s="196"/>
      <c r="G2162" s="196"/>
    </row>
    <row r="2163" spans="2:7" ht="14.25">
      <c r="B2163" s="193"/>
      <c r="C2163" s="193"/>
      <c r="D2163" s="194"/>
      <c r="E2163" s="195"/>
      <c r="F2163" s="196"/>
      <c r="G2163" s="196"/>
    </row>
    <row r="2164" spans="2:7" ht="14.25">
      <c r="B2164" s="193"/>
      <c r="C2164" s="193"/>
      <c r="D2164" s="194"/>
      <c r="E2164" s="195"/>
      <c r="F2164" s="196"/>
      <c r="G2164" s="196"/>
    </row>
    <row r="2165" spans="2:7" ht="14.25">
      <c r="B2165" s="193"/>
      <c r="C2165" s="193"/>
      <c r="D2165" s="194"/>
      <c r="E2165" s="195"/>
      <c r="F2165" s="196"/>
      <c r="G2165" s="196"/>
    </row>
    <row r="2166" spans="2:7" ht="14.25">
      <c r="B2166" s="193"/>
      <c r="C2166" s="193"/>
      <c r="D2166" s="194"/>
      <c r="E2166" s="195"/>
      <c r="F2166" s="196"/>
      <c r="G2166" s="196"/>
    </row>
    <row r="2167" spans="2:7" ht="14.25">
      <c r="B2167" s="193"/>
      <c r="C2167" s="193"/>
      <c r="D2167" s="194"/>
      <c r="E2167" s="195"/>
      <c r="F2167" s="196"/>
      <c r="G2167" s="196"/>
    </row>
    <row r="2168" spans="2:7" ht="14.25">
      <c r="B2168" s="193"/>
      <c r="C2168" s="193"/>
      <c r="D2168" s="194"/>
      <c r="E2168" s="195"/>
      <c r="F2168" s="196"/>
      <c r="G2168" s="196"/>
    </row>
    <row r="2169" spans="2:7" ht="14.25">
      <c r="B2169" s="193"/>
      <c r="C2169" s="193"/>
      <c r="D2169" s="194"/>
      <c r="E2169" s="195"/>
      <c r="F2169" s="196"/>
      <c r="G2169" s="196"/>
    </row>
    <row r="2170" spans="2:7" ht="14.25">
      <c r="B2170" s="193"/>
      <c r="C2170" s="193"/>
      <c r="D2170" s="194"/>
      <c r="E2170" s="195"/>
      <c r="F2170" s="196"/>
      <c r="G2170" s="196"/>
    </row>
    <row r="2171" spans="2:7" ht="14.25">
      <c r="B2171" s="193"/>
      <c r="C2171" s="193"/>
      <c r="D2171" s="194"/>
      <c r="E2171" s="195"/>
      <c r="F2171" s="196"/>
      <c r="G2171" s="196"/>
    </row>
    <row r="2172" spans="2:7" ht="14.25">
      <c r="B2172" s="193"/>
      <c r="C2172" s="193"/>
      <c r="D2172" s="194"/>
      <c r="E2172" s="195"/>
      <c r="F2172" s="196"/>
      <c r="G2172" s="196"/>
    </row>
    <row r="2173" spans="2:7" ht="14.25">
      <c r="B2173" s="193"/>
      <c r="C2173" s="193"/>
      <c r="D2173" s="194"/>
      <c r="E2173" s="195"/>
      <c r="F2173" s="196"/>
      <c r="G2173" s="196"/>
    </row>
    <row r="2174" spans="2:7" ht="14.25">
      <c r="B2174" s="193"/>
      <c r="C2174" s="193"/>
      <c r="D2174" s="194"/>
      <c r="E2174" s="195"/>
      <c r="F2174" s="196"/>
      <c r="G2174" s="196"/>
    </row>
    <row r="2175" spans="2:7" ht="14.25">
      <c r="B2175" s="193"/>
      <c r="C2175" s="193"/>
      <c r="D2175" s="194"/>
      <c r="E2175" s="195"/>
      <c r="F2175" s="196"/>
      <c r="G2175" s="196"/>
    </row>
    <row r="2176" spans="2:7" ht="14.25">
      <c r="B2176" s="193"/>
      <c r="C2176" s="193"/>
      <c r="D2176" s="194"/>
      <c r="E2176" s="195"/>
      <c r="F2176" s="196"/>
      <c r="G2176" s="196"/>
    </row>
    <row r="2177" spans="2:7" ht="14.25">
      <c r="B2177" s="193"/>
      <c r="C2177" s="193"/>
      <c r="D2177" s="194"/>
      <c r="E2177" s="195"/>
      <c r="F2177" s="196"/>
      <c r="G2177" s="196"/>
    </row>
    <row r="2178" spans="2:7" ht="14.25">
      <c r="B2178" s="193"/>
      <c r="C2178" s="193"/>
      <c r="D2178" s="194"/>
      <c r="E2178" s="195"/>
      <c r="F2178" s="196"/>
      <c r="G2178" s="196"/>
    </row>
    <row r="2179" spans="2:7" ht="14.25">
      <c r="B2179" s="193"/>
      <c r="C2179" s="193"/>
      <c r="D2179" s="194"/>
      <c r="E2179" s="195"/>
      <c r="F2179" s="196"/>
      <c r="G2179" s="196"/>
    </row>
    <row r="2180" spans="2:7" ht="14.25">
      <c r="B2180" s="193"/>
      <c r="C2180" s="193"/>
      <c r="D2180" s="194"/>
      <c r="E2180" s="195"/>
      <c r="F2180" s="196"/>
      <c r="G2180" s="196"/>
    </row>
    <row r="2181" spans="2:7" ht="14.25">
      <c r="B2181" s="193"/>
      <c r="C2181" s="193"/>
      <c r="D2181" s="194"/>
      <c r="E2181" s="195"/>
      <c r="F2181" s="196"/>
      <c r="G2181" s="196"/>
    </row>
    <row r="2182" spans="2:7" ht="14.25">
      <c r="B2182" s="193"/>
      <c r="C2182" s="193"/>
      <c r="D2182" s="194"/>
      <c r="E2182" s="195"/>
      <c r="F2182" s="196"/>
      <c r="G2182" s="196"/>
    </row>
    <row r="2183" spans="2:7" ht="14.25">
      <c r="B2183" s="193"/>
      <c r="C2183" s="193"/>
      <c r="D2183" s="194"/>
      <c r="E2183" s="195"/>
      <c r="F2183" s="196"/>
      <c r="G2183" s="196"/>
    </row>
    <row r="2184" spans="2:7" ht="14.25">
      <c r="B2184" s="193"/>
      <c r="C2184" s="193"/>
      <c r="D2184" s="194"/>
      <c r="E2184" s="195"/>
      <c r="F2184" s="196"/>
      <c r="G2184" s="196"/>
    </row>
    <row r="2185" spans="2:7" ht="14.25">
      <c r="B2185" s="193"/>
      <c r="C2185" s="193"/>
      <c r="D2185" s="194"/>
      <c r="E2185" s="195"/>
      <c r="F2185" s="196"/>
      <c r="G2185" s="196"/>
    </row>
    <row r="2186" spans="2:7" ht="14.25">
      <c r="B2186" s="193"/>
      <c r="C2186" s="193"/>
      <c r="D2186" s="194"/>
      <c r="E2186" s="195"/>
      <c r="F2186" s="196"/>
      <c r="G2186" s="196"/>
    </row>
    <row r="2187" spans="2:7" ht="14.25">
      <c r="B2187" s="193"/>
      <c r="C2187" s="193"/>
      <c r="D2187" s="194"/>
      <c r="E2187" s="195"/>
      <c r="F2187" s="196"/>
      <c r="G2187" s="196"/>
    </row>
    <row r="2188" spans="2:7" ht="14.25">
      <c r="B2188" s="193"/>
      <c r="C2188" s="193"/>
      <c r="D2188" s="194"/>
      <c r="E2188" s="195"/>
      <c r="F2188" s="196"/>
      <c r="G2188" s="196"/>
    </row>
    <row r="2189" spans="2:7" ht="14.25">
      <c r="B2189" s="193"/>
      <c r="C2189" s="193"/>
      <c r="D2189" s="194"/>
      <c r="E2189" s="195"/>
      <c r="F2189" s="196"/>
      <c r="G2189" s="196"/>
    </row>
    <row r="2190" spans="2:7" ht="14.25">
      <c r="B2190" s="193"/>
      <c r="C2190" s="193"/>
      <c r="D2190" s="194"/>
      <c r="E2190" s="195"/>
      <c r="F2190" s="196"/>
      <c r="G2190" s="196"/>
    </row>
    <row r="2191" spans="2:7" ht="14.25">
      <c r="B2191" s="193"/>
      <c r="C2191" s="193"/>
      <c r="D2191" s="194"/>
      <c r="E2191" s="195"/>
      <c r="F2191" s="196"/>
      <c r="G2191" s="196"/>
    </row>
    <row r="2192" spans="2:7" ht="14.25">
      <c r="B2192" s="193"/>
      <c r="C2192" s="193"/>
      <c r="D2192" s="194"/>
      <c r="E2192" s="195"/>
      <c r="F2192" s="196"/>
      <c r="G2192" s="196"/>
    </row>
    <row r="2193" spans="2:7" ht="14.25">
      <c r="B2193" s="193"/>
      <c r="C2193" s="193"/>
      <c r="D2193" s="194"/>
      <c r="E2193" s="195"/>
      <c r="F2193" s="196"/>
      <c r="G2193" s="196"/>
    </row>
    <row r="2194" spans="2:7" ht="14.25">
      <c r="B2194" s="193"/>
      <c r="C2194" s="193"/>
      <c r="D2194" s="194"/>
      <c r="E2194" s="195"/>
      <c r="F2194" s="196"/>
      <c r="G2194" s="196"/>
    </row>
    <row r="2195" spans="2:7" ht="14.25">
      <c r="B2195" s="193"/>
      <c r="C2195" s="193"/>
      <c r="D2195" s="194"/>
      <c r="E2195" s="195"/>
      <c r="F2195" s="196"/>
      <c r="G2195" s="196"/>
    </row>
    <row r="2196" spans="2:7" ht="14.25">
      <c r="B2196" s="193"/>
      <c r="C2196" s="193"/>
      <c r="D2196" s="194"/>
      <c r="E2196" s="195"/>
      <c r="F2196" s="196"/>
      <c r="G2196" s="196"/>
    </row>
    <row r="2197" spans="2:7" ht="14.25">
      <c r="B2197" s="193"/>
      <c r="C2197" s="193"/>
      <c r="D2197" s="194"/>
      <c r="E2197" s="195"/>
      <c r="F2197" s="196"/>
      <c r="G2197" s="196"/>
    </row>
    <row r="2198" spans="2:7" ht="14.25">
      <c r="B2198" s="193"/>
      <c r="C2198" s="193"/>
      <c r="D2198" s="194"/>
      <c r="E2198" s="195"/>
      <c r="F2198" s="196"/>
      <c r="G2198" s="196"/>
    </row>
    <row r="2199" spans="2:7" ht="14.25">
      <c r="B2199" s="193"/>
      <c r="C2199" s="193"/>
      <c r="D2199" s="194"/>
      <c r="E2199" s="195"/>
      <c r="F2199" s="196"/>
      <c r="G2199" s="196"/>
    </row>
    <row r="2200" spans="2:7" ht="14.25">
      <c r="B2200" s="193"/>
      <c r="C2200" s="193"/>
      <c r="D2200" s="194"/>
      <c r="E2200" s="195"/>
      <c r="F2200" s="196"/>
      <c r="G2200" s="196"/>
    </row>
    <row r="2201" spans="2:7" ht="14.25">
      <c r="B2201" s="193"/>
      <c r="C2201" s="193"/>
      <c r="D2201" s="194"/>
      <c r="E2201" s="195"/>
      <c r="F2201" s="196"/>
      <c r="G2201" s="196"/>
    </row>
    <row r="2202" spans="2:7" ht="14.25">
      <c r="B2202" s="193"/>
      <c r="C2202" s="193"/>
      <c r="D2202" s="194"/>
      <c r="E2202" s="195"/>
      <c r="F2202" s="196"/>
      <c r="G2202" s="196"/>
    </row>
    <row r="2203" spans="2:7" ht="14.25">
      <c r="B2203" s="193"/>
      <c r="C2203" s="193"/>
      <c r="D2203" s="194"/>
      <c r="E2203" s="195"/>
      <c r="F2203" s="196"/>
      <c r="G2203" s="196"/>
    </row>
    <row r="2204" spans="2:7" ht="14.25">
      <c r="B2204" s="193"/>
      <c r="C2204" s="193"/>
      <c r="D2204" s="194"/>
      <c r="E2204" s="195"/>
      <c r="F2204" s="196"/>
      <c r="G2204" s="196"/>
    </row>
    <row r="2205" spans="2:7" ht="14.25">
      <c r="B2205" s="193"/>
      <c r="C2205" s="193"/>
      <c r="D2205" s="194"/>
      <c r="E2205" s="195"/>
      <c r="F2205" s="196"/>
      <c r="G2205" s="196"/>
    </row>
    <row r="2206" spans="2:7" ht="14.25">
      <c r="B2206" s="193"/>
      <c r="C2206" s="193"/>
      <c r="D2206" s="194"/>
      <c r="E2206" s="195"/>
      <c r="F2206" s="196"/>
      <c r="G2206" s="196"/>
    </row>
    <row r="2207" spans="2:7" ht="14.25">
      <c r="B2207" s="193"/>
      <c r="C2207" s="193"/>
      <c r="D2207" s="194"/>
      <c r="E2207" s="195"/>
      <c r="F2207" s="196"/>
      <c r="G2207" s="196"/>
    </row>
    <row r="2208" spans="2:7" ht="14.25">
      <c r="B2208" s="193"/>
      <c r="C2208" s="193"/>
      <c r="D2208" s="194"/>
      <c r="E2208" s="195"/>
      <c r="F2208" s="196"/>
      <c r="G2208" s="196"/>
    </row>
    <row r="2209" spans="2:7" ht="14.25">
      <c r="B2209" s="193"/>
      <c r="C2209" s="193"/>
      <c r="D2209" s="194"/>
      <c r="E2209" s="195"/>
      <c r="F2209" s="196"/>
      <c r="G2209" s="196"/>
    </row>
    <row r="2210" spans="2:7" ht="14.25">
      <c r="B2210" s="193"/>
      <c r="C2210" s="193"/>
      <c r="D2210" s="194"/>
      <c r="E2210" s="195"/>
      <c r="F2210" s="196"/>
      <c r="G2210" s="196"/>
    </row>
    <row r="2211" spans="2:7" ht="14.25">
      <c r="B2211" s="193"/>
      <c r="C2211" s="193"/>
      <c r="D2211" s="194"/>
      <c r="E2211" s="195"/>
      <c r="F2211" s="196"/>
      <c r="G2211" s="196"/>
    </row>
    <row r="2212" spans="2:7" ht="14.25">
      <c r="B2212" s="193"/>
      <c r="C2212" s="193"/>
      <c r="D2212" s="194"/>
      <c r="E2212" s="195"/>
      <c r="F2212" s="196"/>
      <c r="G2212" s="196"/>
    </row>
    <row r="2213" spans="2:7" ht="14.25">
      <c r="B2213" s="193"/>
      <c r="C2213" s="193"/>
      <c r="D2213" s="194"/>
      <c r="E2213" s="195"/>
      <c r="F2213" s="196"/>
      <c r="G2213" s="196"/>
    </row>
    <row r="2214" spans="2:7" ht="14.25">
      <c r="B2214" s="193"/>
      <c r="C2214" s="193"/>
      <c r="D2214" s="194"/>
      <c r="E2214" s="195"/>
      <c r="F2214" s="196"/>
      <c r="G2214" s="196"/>
    </row>
    <row r="2215" spans="2:7" ht="14.25">
      <c r="B2215" s="193"/>
      <c r="C2215" s="193"/>
      <c r="D2215" s="194"/>
      <c r="E2215" s="195"/>
      <c r="F2215" s="196"/>
      <c r="G2215" s="196"/>
    </row>
    <row r="2216" spans="2:7" ht="14.25">
      <c r="B2216" s="193"/>
      <c r="C2216" s="193"/>
      <c r="D2216" s="194"/>
      <c r="E2216" s="195"/>
      <c r="F2216" s="196"/>
      <c r="G2216" s="196"/>
    </row>
    <row r="2217" spans="2:7" ht="14.25">
      <c r="B2217" s="193"/>
      <c r="C2217" s="193"/>
      <c r="D2217" s="194"/>
      <c r="E2217" s="195"/>
      <c r="F2217" s="196"/>
      <c r="G2217" s="196"/>
    </row>
    <row r="2218" spans="2:7" ht="14.25">
      <c r="B2218" s="193"/>
      <c r="C2218" s="193"/>
      <c r="D2218" s="194"/>
      <c r="E2218" s="195"/>
      <c r="F2218" s="196"/>
      <c r="G2218" s="196"/>
    </row>
    <row r="2219" spans="2:7" ht="14.25">
      <c r="B2219" s="193"/>
      <c r="C2219" s="193"/>
      <c r="D2219" s="194"/>
      <c r="E2219" s="195"/>
      <c r="F2219" s="196"/>
      <c r="G2219" s="196"/>
    </row>
    <row r="2220" spans="2:7" ht="14.25">
      <c r="B2220" s="193"/>
      <c r="C2220" s="193"/>
      <c r="D2220" s="194"/>
      <c r="E2220" s="195"/>
      <c r="F2220" s="196"/>
      <c r="G2220" s="196"/>
    </row>
    <row r="2221" spans="2:7" ht="14.25">
      <c r="B2221" s="193"/>
      <c r="C2221" s="193"/>
      <c r="D2221" s="194"/>
      <c r="E2221" s="195"/>
      <c r="F2221" s="196"/>
      <c r="G2221" s="196"/>
    </row>
    <row r="2222" spans="2:7" ht="14.25">
      <c r="B2222" s="193"/>
      <c r="C2222" s="193"/>
      <c r="D2222" s="194"/>
      <c r="E2222" s="195"/>
      <c r="F2222" s="196"/>
      <c r="G2222" s="196"/>
    </row>
    <row r="2223" spans="2:7" ht="14.25">
      <c r="B2223" s="193"/>
      <c r="C2223" s="193"/>
      <c r="D2223" s="194"/>
      <c r="E2223" s="195"/>
      <c r="F2223" s="196"/>
      <c r="G2223" s="196"/>
    </row>
    <row r="2224" spans="2:7" ht="14.25">
      <c r="B2224" s="193"/>
      <c r="C2224" s="193"/>
      <c r="D2224" s="194"/>
      <c r="E2224" s="195"/>
      <c r="F2224" s="196"/>
      <c r="G2224" s="196"/>
    </row>
    <row r="2225" spans="2:7" ht="14.25">
      <c r="B2225" s="193"/>
      <c r="C2225" s="193"/>
      <c r="D2225" s="194"/>
      <c r="E2225" s="195"/>
      <c r="F2225" s="196"/>
      <c r="G2225" s="196"/>
    </row>
    <row r="2226" spans="2:7" ht="14.25">
      <c r="B2226" s="193"/>
      <c r="C2226" s="193"/>
      <c r="D2226" s="194"/>
      <c r="E2226" s="195"/>
      <c r="F2226" s="196"/>
      <c r="G2226" s="196"/>
    </row>
    <row r="2227" spans="2:7" ht="14.25">
      <c r="B2227" s="193"/>
      <c r="C2227" s="193"/>
      <c r="D2227" s="194"/>
      <c r="E2227" s="195"/>
      <c r="F2227" s="196"/>
      <c r="G2227" s="196"/>
    </row>
    <row r="2228" spans="2:7" ht="14.25">
      <c r="B2228" s="193"/>
      <c r="C2228" s="193"/>
      <c r="D2228" s="194"/>
      <c r="E2228" s="195"/>
      <c r="F2228" s="196"/>
      <c r="G2228" s="196"/>
    </row>
    <row r="2229" spans="2:7" ht="14.25">
      <c r="B2229" s="197"/>
      <c r="C2229" s="197"/>
      <c r="D2229" s="197"/>
      <c r="E2229" s="196"/>
      <c r="F2229" s="197"/>
      <c r="G2229" s="196"/>
    </row>
    <row r="2230" spans="2:7" ht="14.25">
      <c r="B2230" s="197"/>
      <c r="C2230" s="197"/>
      <c r="D2230" s="197"/>
      <c r="E2230" s="198"/>
      <c r="F2230" s="198"/>
      <c r="G2230" s="196"/>
    </row>
    <row r="2231" spans="2:7" ht="14.25">
      <c r="B2231" s="189"/>
      <c r="C2231" s="189"/>
      <c r="D2231" s="189"/>
      <c r="E2231" s="189"/>
      <c r="F2231" s="189"/>
      <c r="G2231" s="189"/>
    </row>
    <row r="2232" spans="2:7" ht="15">
      <c r="B2232" s="186"/>
      <c r="C2232" s="186"/>
      <c r="D2232" s="187"/>
      <c r="E2232" s="188"/>
      <c r="F2232" s="188"/>
      <c r="G2232" s="188"/>
    </row>
    <row r="2233" spans="2:7" ht="14.25">
      <c r="B2233" s="189"/>
      <c r="C2233" s="189"/>
      <c r="D2233" s="190"/>
      <c r="E2233" s="191"/>
      <c r="F2233" s="192"/>
      <c r="G2233" s="192"/>
    </row>
    <row r="2234" spans="2:7" ht="14.25">
      <c r="B2234" s="193"/>
      <c r="C2234" s="193"/>
      <c r="D2234" s="194"/>
      <c r="E2234" s="195"/>
      <c r="F2234" s="196"/>
      <c r="G2234" s="196"/>
    </row>
    <row r="2235" spans="2:7" ht="14.25">
      <c r="B2235" s="193"/>
      <c r="C2235" s="193"/>
      <c r="D2235" s="194"/>
      <c r="E2235" s="195"/>
      <c r="F2235" s="196"/>
      <c r="G2235" s="196"/>
    </row>
    <row r="2236" spans="2:7" ht="14.25">
      <c r="B2236" s="193"/>
      <c r="C2236" s="193"/>
      <c r="D2236" s="194"/>
      <c r="E2236" s="195"/>
      <c r="F2236" s="196"/>
      <c r="G2236" s="196"/>
    </row>
    <row r="2237" spans="2:7" ht="14.25">
      <c r="B2237" s="193"/>
      <c r="C2237" s="193"/>
      <c r="D2237" s="194"/>
      <c r="E2237" s="195"/>
      <c r="F2237" s="196"/>
      <c r="G2237" s="196"/>
    </row>
    <row r="2238" spans="2:7" ht="14.25">
      <c r="B2238" s="193"/>
      <c r="C2238" s="193"/>
      <c r="D2238" s="194"/>
      <c r="E2238" s="195"/>
      <c r="F2238" s="196"/>
      <c r="G2238" s="196"/>
    </row>
    <row r="2239" spans="2:7" ht="14.25">
      <c r="B2239" s="193"/>
      <c r="C2239" s="193"/>
      <c r="D2239" s="194"/>
      <c r="E2239" s="195"/>
      <c r="F2239" s="196"/>
      <c r="G2239" s="196"/>
    </row>
    <row r="2240" spans="2:7" ht="14.25">
      <c r="B2240" s="197"/>
      <c r="C2240" s="197"/>
      <c r="D2240" s="197"/>
      <c r="E2240" s="196"/>
      <c r="F2240" s="197"/>
      <c r="G2240" s="196"/>
    </row>
    <row r="2241" spans="2:7" ht="14.25">
      <c r="B2241" s="197"/>
      <c r="C2241" s="197"/>
      <c r="D2241" s="197"/>
      <c r="E2241" s="198"/>
      <c r="F2241" s="198"/>
      <c r="G2241" s="196"/>
    </row>
    <row r="2242" spans="2:7" ht="14.25">
      <c r="B2242" s="189"/>
      <c r="C2242" s="189"/>
      <c r="D2242" s="189"/>
      <c r="E2242" s="189"/>
      <c r="F2242" s="189"/>
      <c r="G2242" s="189"/>
    </row>
    <row r="2243" spans="2:7" ht="15">
      <c r="B2243" s="186"/>
      <c r="C2243" s="186"/>
      <c r="D2243" s="187"/>
      <c r="E2243" s="188"/>
      <c r="F2243" s="188"/>
      <c r="G2243" s="188"/>
    </row>
    <row r="2244" spans="2:7" ht="14.25">
      <c r="B2244" s="189"/>
      <c r="C2244" s="189"/>
      <c r="D2244" s="190"/>
      <c r="E2244" s="191"/>
      <c r="F2244" s="192"/>
      <c r="G2244" s="192"/>
    </row>
    <row r="2245" spans="2:7" ht="14.25">
      <c r="B2245" s="193"/>
      <c r="C2245" s="193"/>
      <c r="D2245" s="194"/>
      <c r="E2245" s="195"/>
      <c r="F2245" s="196"/>
      <c r="G2245" s="196"/>
    </row>
    <row r="2246" spans="2:7" ht="14.25">
      <c r="B2246" s="193"/>
      <c r="C2246" s="193"/>
      <c r="D2246" s="194"/>
      <c r="E2246" s="195"/>
      <c r="F2246" s="196"/>
      <c r="G2246" s="196"/>
    </row>
    <row r="2247" spans="2:7" ht="14.25">
      <c r="B2247" s="193"/>
      <c r="C2247" s="193"/>
      <c r="D2247" s="194"/>
      <c r="E2247" s="195"/>
      <c r="F2247" s="196"/>
      <c r="G2247" s="196"/>
    </row>
    <row r="2248" spans="2:7" ht="14.25">
      <c r="B2248" s="193"/>
      <c r="C2248" s="193"/>
      <c r="D2248" s="194"/>
      <c r="E2248" s="195"/>
      <c r="F2248" s="196"/>
      <c r="G2248" s="196"/>
    </row>
    <row r="2249" spans="2:7" ht="14.25">
      <c r="B2249" s="193"/>
      <c r="C2249" s="193"/>
      <c r="D2249" s="194"/>
      <c r="E2249" s="195"/>
      <c r="F2249" s="196"/>
      <c r="G2249" s="196"/>
    </row>
    <row r="2250" spans="2:7" ht="14.25">
      <c r="B2250" s="193"/>
      <c r="C2250" s="193"/>
      <c r="D2250" s="194"/>
      <c r="E2250" s="195"/>
      <c r="F2250" s="196"/>
      <c r="G2250" s="196"/>
    </row>
    <row r="2251" spans="2:7" ht="14.25">
      <c r="B2251" s="193"/>
      <c r="C2251" s="193"/>
      <c r="D2251" s="194"/>
      <c r="E2251" s="195"/>
      <c r="F2251" s="196"/>
      <c r="G2251" s="196"/>
    </row>
    <row r="2252" spans="2:7" ht="14.25">
      <c r="B2252" s="197"/>
      <c r="C2252" s="197"/>
      <c r="D2252" s="197"/>
      <c r="E2252" s="196"/>
      <c r="F2252" s="197"/>
      <c r="G2252" s="196"/>
    </row>
    <row r="2253" spans="2:7" ht="14.25">
      <c r="B2253" s="197"/>
      <c r="C2253" s="197"/>
      <c r="D2253" s="197"/>
      <c r="E2253" s="198"/>
      <c r="F2253" s="198"/>
      <c r="G2253" s="196"/>
    </row>
    <row r="2254" spans="2:7" ht="14.25">
      <c r="B2254" s="189"/>
      <c r="C2254" s="189"/>
      <c r="D2254" s="189"/>
      <c r="E2254" s="189"/>
      <c r="F2254" s="189"/>
      <c r="G2254" s="189"/>
    </row>
    <row r="2255" spans="2:7" ht="15">
      <c r="B2255" s="186"/>
      <c r="C2255" s="186"/>
      <c r="D2255" s="187"/>
      <c r="E2255" s="188"/>
      <c r="F2255" s="188"/>
      <c r="G2255" s="188"/>
    </row>
    <row r="2256" spans="2:7" ht="14.25">
      <c r="B2256" s="189"/>
      <c r="C2256" s="189"/>
      <c r="D2256" s="190"/>
      <c r="E2256" s="191"/>
      <c r="F2256" s="192"/>
      <c r="G2256" s="192"/>
    </row>
    <row r="2257" spans="2:7" ht="14.25">
      <c r="B2257" s="193"/>
      <c r="C2257" s="193"/>
      <c r="D2257" s="194"/>
      <c r="E2257" s="195"/>
      <c r="F2257" s="196"/>
      <c r="G2257" s="196"/>
    </row>
    <row r="2258" spans="2:7" ht="14.25">
      <c r="B2258" s="193"/>
      <c r="C2258" s="193"/>
      <c r="D2258" s="194"/>
      <c r="E2258" s="195"/>
      <c r="F2258" s="196"/>
      <c r="G2258" s="196"/>
    </row>
    <row r="2259" spans="2:7" ht="14.25">
      <c r="B2259" s="193"/>
      <c r="C2259" s="193"/>
      <c r="D2259" s="194"/>
      <c r="E2259" s="195"/>
      <c r="F2259" s="196"/>
      <c r="G2259" s="196"/>
    </row>
    <row r="2260" spans="2:7" ht="14.25">
      <c r="B2260" s="197"/>
      <c r="C2260" s="197"/>
      <c r="D2260" s="197"/>
      <c r="E2260" s="196"/>
      <c r="F2260" s="197"/>
      <c r="G2260" s="196"/>
    </row>
    <row r="2261" spans="2:7" ht="14.25">
      <c r="B2261" s="197"/>
      <c r="C2261" s="197"/>
      <c r="D2261" s="197"/>
      <c r="E2261" s="198"/>
      <c r="F2261" s="198"/>
      <c r="G2261" s="196"/>
    </row>
    <row r="2262" spans="2:7" ht="14.25">
      <c r="B2262" s="189"/>
      <c r="C2262" s="189"/>
      <c r="D2262" s="189"/>
      <c r="E2262" s="189"/>
      <c r="F2262" s="189"/>
      <c r="G2262" s="189"/>
    </row>
    <row r="2263" spans="2:7" ht="15">
      <c r="B2263" s="186"/>
      <c r="C2263" s="186"/>
      <c r="D2263" s="187"/>
      <c r="E2263" s="188"/>
      <c r="F2263" s="188"/>
      <c r="G2263" s="188"/>
    </row>
    <row r="2264" spans="2:7" ht="14.25">
      <c r="B2264" s="189"/>
      <c r="C2264" s="189"/>
      <c r="D2264" s="190"/>
      <c r="E2264" s="191"/>
      <c r="F2264" s="192"/>
      <c r="G2264" s="192"/>
    </row>
    <row r="2265" spans="2:7" ht="14.25">
      <c r="B2265" s="193"/>
      <c r="C2265" s="193"/>
      <c r="D2265" s="194"/>
      <c r="E2265" s="195"/>
      <c r="F2265" s="196"/>
      <c r="G2265" s="196"/>
    </row>
    <row r="2266" spans="2:7" ht="14.25">
      <c r="B2266" s="193"/>
      <c r="C2266" s="193"/>
      <c r="D2266" s="194"/>
      <c r="E2266" s="195"/>
      <c r="F2266" s="196"/>
      <c r="G2266" s="196"/>
    </row>
    <row r="2267" spans="2:7" ht="14.25">
      <c r="B2267" s="193"/>
      <c r="C2267" s="193"/>
      <c r="D2267" s="194"/>
      <c r="E2267" s="195"/>
      <c r="F2267" s="196"/>
      <c r="G2267" s="196"/>
    </row>
    <row r="2268" spans="2:7" ht="14.25">
      <c r="B2268" s="193"/>
      <c r="C2268" s="193"/>
      <c r="D2268" s="194"/>
      <c r="E2268" s="195"/>
      <c r="F2268" s="196"/>
      <c r="G2268" s="196"/>
    </row>
    <row r="2269" spans="2:7" ht="14.25">
      <c r="B2269" s="197"/>
      <c r="C2269" s="197"/>
      <c r="D2269" s="197"/>
      <c r="E2269" s="196"/>
      <c r="F2269" s="197"/>
      <c r="G2269" s="196"/>
    </row>
    <row r="2270" spans="2:7" ht="14.25">
      <c r="B2270" s="197"/>
      <c r="C2270" s="197"/>
      <c r="D2270" s="197"/>
      <c r="E2270" s="198"/>
      <c r="F2270" s="198"/>
      <c r="G2270" s="196"/>
    </row>
    <row r="2271" spans="2:7" ht="14.25">
      <c r="B2271" s="189"/>
      <c r="C2271" s="189"/>
      <c r="D2271" s="189"/>
      <c r="E2271" s="189"/>
      <c r="F2271" s="189"/>
      <c r="G2271" s="189"/>
    </row>
    <row r="2272" spans="2:7" ht="15">
      <c r="B2272" s="186"/>
      <c r="C2272" s="186"/>
      <c r="D2272" s="187"/>
      <c r="E2272" s="188"/>
      <c r="F2272" s="188"/>
      <c r="G2272" s="188"/>
    </row>
    <row r="2273" spans="2:7" ht="14.25">
      <c r="B2273" s="189"/>
      <c r="C2273" s="189"/>
      <c r="D2273" s="190"/>
      <c r="E2273" s="191"/>
      <c r="F2273" s="192"/>
      <c r="G2273" s="192"/>
    </row>
    <row r="2274" spans="2:7" ht="14.25">
      <c r="B2274" s="193"/>
      <c r="C2274" s="193"/>
      <c r="D2274" s="194"/>
      <c r="E2274" s="195"/>
      <c r="F2274" s="196"/>
      <c r="G2274" s="196"/>
    </row>
    <row r="2275" spans="2:7" ht="14.25">
      <c r="B2275" s="193"/>
      <c r="C2275" s="193"/>
      <c r="D2275" s="194"/>
      <c r="E2275" s="195"/>
      <c r="F2275" s="196"/>
      <c r="G2275" s="196"/>
    </row>
    <row r="2276" spans="2:7" ht="14.25">
      <c r="B2276" s="193"/>
      <c r="C2276" s="193"/>
      <c r="D2276" s="194"/>
      <c r="E2276" s="195"/>
      <c r="F2276" s="196"/>
      <c r="G2276" s="196"/>
    </row>
    <row r="2277" spans="2:7" ht="14.25">
      <c r="B2277" s="193"/>
      <c r="C2277" s="193"/>
      <c r="D2277" s="194"/>
      <c r="E2277" s="195"/>
      <c r="F2277" s="196"/>
      <c r="G2277" s="196"/>
    </row>
    <row r="2278" spans="2:7" ht="14.25">
      <c r="B2278" s="197"/>
      <c r="C2278" s="197"/>
      <c r="D2278" s="197"/>
      <c r="E2278" s="196"/>
      <c r="F2278" s="197"/>
      <c r="G2278" s="196"/>
    </row>
    <row r="2279" spans="2:7" ht="14.25">
      <c r="B2279" s="197"/>
      <c r="C2279" s="197"/>
      <c r="D2279" s="197"/>
      <c r="E2279" s="198"/>
      <c r="F2279" s="198"/>
      <c r="G2279" s="196"/>
    </row>
    <row r="2280" spans="2:7" ht="14.25">
      <c r="B2280" s="189"/>
      <c r="C2280" s="189"/>
      <c r="D2280" s="189"/>
      <c r="E2280" s="189"/>
      <c r="F2280" s="189"/>
      <c r="G2280" s="189"/>
    </row>
    <row r="2281" spans="2:7" ht="15">
      <c r="B2281" s="186"/>
      <c r="C2281" s="186"/>
      <c r="D2281" s="187"/>
      <c r="E2281" s="188"/>
      <c r="F2281" s="188"/>
      <c r="G2281" s="188"/>
    </row>
    <row r="2282" spans="2:7" ht="14.25">
      <c r="B2282" s="189"/>
      <c r="C2282" s="189"/>
      <c r="D2282" s="190"/>
      <c r="E2282" s="191"/>
      <c r="F2282" s="192"/>
      <c r="G2282" s="192"/>
    </row>
    <row r="2283" spans="2:7" ht="14.25">
      <c r="B2283" s="193"/>
      <c r="C2283" s="193"/>
      <c r="D2283" s="194"/>
      <c r="E2283" s="195"/>
      <c r="F2283" s="196"/>
      <c r="G2283" s="196"/>
    </row>
    <row r="2284" spans="2:7" ht="14.25">
      <c r="B2284" s="193"/>
      <c r="C2284" s="193"/>
      <c r="D2284" s="194"/>
      <c r="E2284" s="195"/>
      <c r="F2284" s="196"/>
      <c r="G2284" s="196"/>
    </row>
    <row r="2285" spans="2:7" ht="14.25">
      <c r="B2285" s="193"/>
      <c r="C2285" s="193"/>
      <c r="D2285" s="194"/>
      <c r="E2285" s="195"/>
      <c r="F2285" s="196"/>
      <c r="G2285" s="196"/>
    </row>
    <row r="2286" spans="2:7" ht="14.25">
      <c r="B2286" s="193"/>
      <c r="C2286" s="193"/>
      <c r="D2286" s="194"/>
      <c r="E2286" s="195"/>
      <c r="F2286" s="196"/>
      <c r="G2286" s="196"/>
    </row>
    <row r="2287" spans="2:7" ht="14.25">
      <c r="B2287" s="197"/>
      <c r="C2287" s="197"/>
      <c r="D2287" s="197"/>
      <c r="E2287" s="196"/>
      <c r="F2287" s="197"/>
      <c r="G2287" s="196"/>
    </row>
    <row r="2288" spans="2:7" ht="14.25">
      <c r="B2288" s="197"/>
      <c r="C2288" s="197"/>
      <c r="D2288" s="197"/>
      <c r="E2288" s="198"/>
      <c r="F2288" s="198"/>
      <c r="G2288" s="196"/>
    </row>
    <row r="2289" spans="2:7" ht="14.25">
      <c r="B2289" s="189"/>
      <c r="C2289" s="189"/>
      <c r="D2289" s="189"/>
      <c r="E2289" s="189"/>
      <c r="F2289" s="189"/>
      <c r="G2289" s="189"/>
    </row>
    <row r="2290" spans="2:7" ht="15">
      <c r="B2290" s="186"/>
      <c r="C2290" s="186"/>
      <c r="D2290" s="187"/>
      <c r="E2290" s="188"/>
      <c r="F2290" s="188"/>
      <c r="G2290" s="188"/>
    </row>
    <row r="2291" spans="2:7" ht="14.25">
      <c r="B2291" s="189"/>
      <c r="C2291" s="189"/>
      <c r="D2291" s="190"/>
      <c r="E2291" s="191"/>
      <c r="F2291" s="192"/>
      <c r="G2291" s="192"/>
    </row>
    <row r="2292" spans="2:7" ht="14.25">
      <c r="B2292" s="193"/>
      <c r="C2292" s="193"/>
      <c r="D2292" s="194"/>
      <c r="E2292" s="195"/>
      <c r="F2292" s="196"/>
      <c r="G2292" s="196"/>
    </row>
    <row r="2293" spans="2:7" ht="14.25">
      <c r="B2293" s="193"/>
      <c r="C2293" s="193"/>
      <c r="D2293" s="194"/>
      <c r="E2293" s="195"/>
      <c r="F2293" s="196"/>
      <c r="G2293" s="196"/>
    </row>
    <row r="2294" spans="2:7" ht="14.25">
      <c r="B2294" s="193"/>
      <c r="C2294" s="193"/>
      <c r="D2294" s="194"/>
      <c r="E2294" s="195"/>
      <c r="F2294" s="196"/>
      <c r="G2294" s="196"/>
    </row>
    <row r="2295" spans="2:7" ht="14.25">
      <c r="B2295" s="197"/>
      <c r="C2295" s="197"/>
      <c r="D2295" s="197"/>
      <c r="E2295" s="196"/>
      <c r="F2295" s="197"/>
      <c r="G2295" s="196"/>
    </row>
    <row r="2296" spans="2:7" ht="14.25">
      <c r="B2296" s="197"/>
      <c r="C2296" s="197"/>
      <c r="D2296" s="197"/>
      <c r="E2296" s="198"/>
      <c r="F2296" s="198"/>
      <c r="G2296" s="196"/>
    </row>
    <row r="2297" spans="2:7" ht="14.25">
      <c r="B2297" s="189"/>
      <c r="C2297" s="189"/>
      <c r="D2297" s="189"/>
      <c r="E2297" s="189"/>
      <c r="F2297" s="189"/>
      <c r="G2297" s="189"/>
    </row>
    <row r="2298" spans="2:7" ht="15">
      <c r="B2298" s="186"/>
      <c r="C2298" s="186"/>
      <c r="D2298" s="187"/>
      <c r="E2298" s="188"/>
      <c r="F2298" s="188"/>
      <c r="G2298" s="188"/>
    </row>
    <row r="2299" spans="2:7" ht="14.25">
      <c r="B2299" s="189"/>
      <c r="C2299" s="189"/>
      <c r="D2299" s="190"/>
      <c r="E2299" s="191"/>
      <c r="F2299" s="192"/>
      <c r="G2299" s="192"/>
    </row>
    <row r="2300" spans="2:7" ht="14.25">
      <c r="B2300" s="193"/>
      <c r="C2300" s="193"/>
      <c r="D2300" s="194"/>
      <c r="E2300" s="195"/>
      <c r="F2300" s="196"/>
      <c r="G2300" s="196"/>
    </row>
    <row r="2301" spans="2:7" ht="14.25">
      <c r="B2301" s="193"/>
      <c r="C2301" s="193"/>
      <c r="D2301" s="194"/>
      <c r="E2301" s="195"/>
      <c r="F2301" s="196"/>
      <c r="G2301" s="196"/>
    </row>
    <row r="2302" spans="2:7" ht="14.25">
      <c r="B2302" s="197"/>
      <c r="C2302" s="197"/>
      <c r="D2302" s="197"/>
      <c r="E2302" s="196"/>
      <c r="F2302" s="197"/>
      <c r="G2302" s="196"/>
    </row>
    <row r="2303" spans="2:7" ht="14.25">
      <c r="B2303" s="197"/>
      <c r="C2303" s="197"/>
      <c r="D2303" s="197"/>
      <c r="E2303" s="198"/>
      <c r="F2303" s="198"/>
      <c r="G2303" s="196"/>
    </row>
    <row r="2304" spans="2:7" ht="14.25">
      <c r="B2304" s="189"/>
      <c r="C2304" s="189"/>
      <c r="D2304" s="189"/>
      <c r="E2304" s="189"/>
      <c r="F2304" s="189"/>
      <c r="G2304" s="189"/>
    </row>
    <row r="2305" spans="2:7" ht="15">
      <c r="B2305" s="186"/>
      <c r="C2305" s="186"/>
      <c r="D2305" s="187"/>
      <c r="E2305" s="188"/>
      <c r="F2305" s="188"/>
      <c r="G2305" s="188"/>
    </row>
    <row r="2306" spans="2:7" ht="14.25">
      <c r="B2306" s="189"/>
      <c r="C2306" s="189"/>
      <c r="D2306" s="190"/>
      <c r="E2306" s="191"/>
      <c r="F2306" s="192"/>
      <c r="G2306" s="192"/>
    </row>
    <row r="2307" spans="2:7" ht="14.25">
      <c r="B2307" s="193"/>
      <c r="C2307" s="193"/>
      <c r="D2307" s="194"/>
      <c r="E2307" s="195"/>
      <c r="F2307" s="196"/>
      <c r="G2307" s="196"/>
    </row>
    <row r="2308" spans="2:7" ht="14.25">
      <c r="B2308" s="193"/>
      <c r="C2308" s="193"/>
      <c r="D2308" s="194"/>
      <c r="E2308" s="195"/>
      <c r="F2308" s="196"/>
      <c r="G2308" s="196"/>
    </row>
    <row r="2309" spans="2:7" ht="14.25">
      <c r="B2309" s="197"/>
      <c r="C2309" s="197"/>
      <c r="D2309" s="197"/>
      <c r="E2309" s="196"/>
      <c r="F2309" s="197"/>
      <c r="G2309" s="196"/>
    </row>
    <row r="2310" spans="2:7" ht="14.25">
      <c r="B2310" s="197"/>
      <c r="C2310" s="197"/>
      <c r="D2310" s="197"/>
      <c r="E2310" s="198"/>
      <c r="F2310" s="198"/>
      <c r="G2310" s="196"/>
    </row>
    <row r="2311" spans="2:7" ht="14.25">
      <c r="B2311" s="189"/>
      <c r="C2311" s="189"/>
      <c r="D2311" s="189"/>
      <c r="E2311" s="189"/>
      <c r="F2311" s="189"/>
      <c r="G2311" s="189"/>
    </row>
    <row r="2312" spans="2:7" ht="15">
      <c r="B2312" s="186"/>
      <c r="C2312" s="186"/>
      <c r="D2312" s="187"/>
      <c r="E2312" s="188"/>
      <c r="F2312" s="188"/>
      <c r="G2312" s="188"/>
    </row>
    <row r="2313" spans="2:7" ht="14.25">
      <c r="B2313" s="189"/>
      <c r="C2313" s="189"/>
      <c r="D2313" s="190"/>
      <c r="E2313" s="191"/>
      <c r="F2313" s="192"/>
      <c r="G2313" s="192"/>
    </row>
    <row r="2314" spans="2:7" ht="14.25">
      <c r="B2314" s="193"/>
      <c r="C2314" s="193"/>
      <c r="D2314" s="194"/>
      <c r="E2314" s="195"/>
      <c r="F2314" s="196"/>
      <c r="G2314" s="196"/>
    </row>
    <row r="2315" spans="2:7" ht="14.25">
      <c r="B2315" s="193"/>
      <c r="C2315" s="193"/>
      <c r="D2315" s="194"/>
      <c r="E2315" s="195"/>
      <c r="F2315" s="196"/>
      <c r="G2315" s="196"/>
    </row>
    <row r="2316" spans="2:7" ht="14.25">
      <c r="B2316" s="197"/>
      <c r="C2316" s="197"/>
      <c r="D2316" s="197"/>
      <c r="E2316" s="196"/>
      <c r="F2316" s="197"/>
      <c r="G2316" s="196"/>
    </row>
    <row r="2317" spans="2:7" ht="14.25">
      <c r="B2317" s="197"/>
      <c r="C2317" s="197"/>
      <c r="D2317" s="197"/>
      <c r="E2317" s="198"/>
      <c r="F2317" s="198"/>
      <c r="G2317" s="196"/>
    </row>
    <row r="2318" spans="2:7" ht="14.25">
      <c r="B2318" s="189"/>
      <c r="C2318" s="189"/>
      <c r="D2318" s="189"/>
      <c r="E2318" s="189"/>
      <c r="F2318" s="189"/>
      <c r="G2318" s="189"/>
    </row>
    <row r="2319" spans="2:7" ht="15">
      <c r="B2319" s="186"/>
      <c r="C2319" s="186"/>
      <c r="D2319" s="187"/>
      <c r="E2319" s="188"/>
      <c r="F2319" s="188"/>
      <c r="G2319" s="188"/>
    </row>
    <row r="2320" spans="2:7" ht="14.25">
      <c r="B2320" s="189"/>
      <c r="C2320" s="189"/>
      <c r="D2320" s="190"/>
      <c r="E2320" s="191"/>
      <c r="F2320" s="192"/>
      <c r="G2320" s="192"/>
    </row>
    <row r="2321" spans="2:7" ht="14.25">
      <c r="B2321" s="193"/>
      <c r="C2321" s="193"/>
      <c r="D2321" s="194"/>
      <c r="E2321" s="195"/>
      <c r="F2321" s="196"/>
      <c r="G2321" s="196"/>
    </row>
    <row r="2322" spans="2:7" ht="14.25">
      <c r="B2322" s="193"/>
      <c r="C2322" s="193"/>
      <c r="D2322" s="194"/>
      <c r="E2322" s="195"/>
      <c r="F2322" s="196"/>
      <c r="G2322" s="196"/>
    </row>
    <row r="2323" spans="2:7" ht="14.25">
      <c r="B2323" s="193"/>
      <c r="C2323" s="193"/>
      <c r="D2323" s="194"/>
      <c r="E2323" s="195"/>
      <c r="F2323" s="196"/>
      <c r="G2323" s="196"/>
    </row>
    <row r="2324" spans="2:7" ht="14.25">
      <c r="B2324" s="193"/>
      <c r="C2324" s="193"/>
      <c r="D2324" s="194"/>
      <c r="E2324" s="195"/>
      <c r="F2324" s="196"/>
      <c r="G2324" s="196"/>
    </row>
    <row r="2325" spans="2:7" ht="14.25">
      <c r="B2325" s="193"/>
      <c r="C2325" s="193"/>
      <c r="D2325" s="194"/>
      <c r="E2325" s="195"/>
      <c r="F2325" s="196"/>
      <c r="G2325" s="196"/>
    </row>
    <row r="2326" spans="2:7" ht="14.25">
      <c r="B2326" s="193"/>
      <c r="C2326" s="193"/>
      <c r="D2326" s="194"/>
      <c r="E2326" s="195"/>
      <c r="F2326" s="196"/>
      <c r="G2326" s="196"/>
    </row>
    <row r="2327" spans="2:7" ht="14.25">
      <c r="B2327" s="193"/>
      <c r="C2327" s="193"/>
      <c r="D2327" s="194"/>
      <c r="E2327" s="195"/>
      <c r="F2327" s="196"/>
      <c r="G2327" s="196"/>
    </row>
    <row r="2328" spans="2:7" ht="14.25">
      <c r="B2328" s="197"/>
      <c r="C2328" s="197"/>
      <c r="D2328" s="197"/>
      <c r="E2328" s="196"/>
      <c r="F2328" s="197"/>
      <c r="G2328" s="196"/>
    </row>
    <row r="2329" spans="2:7" ht="14.25">
      <c r="B2329" s="197"/>
      <c r="C2329" s="197"/>
      <c r="D2329" s="197"/>
      <c r="E2329" s="198"/>
      <c r="F2329" s="198"/>
      <c r="G2329" s="196"/>
    </row>
    <row r="2330" spans="2:7" ht="14.25">
      <c r="B2330" s="189"/>
      <c r="C2330" s="189"/>
      <c r="D2330" s="189"/>
      <c r="E2330" s="189"/>
      <c r="F2330" s="189"/>
      <c r="G2330" s="189"/>
    </row>
    <row r="2331" spans="2:7" ht="15">
      <c r="B2331" s="186"/>
      <c r="C2331" s="186"/>
      <c r="D2331" s="187"/>
      <c r="E2331" s="188"/>
      <c r="F2331" s="188"/>
      <c r="G2331" s="188"/>
    </row>
    <row r="2332" spans="2:7" ht="14.25">
      <c r="B2332" s="189"/>
      <c r="C2332" s="189"/>
      <c r="D2332" s="190"/>
      <c r="E2332" s="191"/>
      <c r="F2332" s="192"/>
      <c r="G2332" s="192"/>
    </row>
    <row r="2333" spans="2:7" ht="14.25">
      <c r="B2333" s="193"/>
      <c r="C2333" s="193"/>
      <c r="D2333" s="194"/>
      <c r="E2333" s="195"/>
      <c r="F2333" s="196"/>
      <c r="G2333" s="196"/>
    </row>
    <row r="2334" spans="2:7" ht="14.25">
      <c r="B2334" s="193"/>
      <c r="C2334" s="193"/>
      <c r="D2334" s="194"/>
      <c r="E2334" s="195"/>
      <c r="F2334" s="196"/>
      <c r="G2334" s="196"/>
    </row>
    <row r="2335" spans="2:7" ht="14.25">
      <c r="B2335" s="193"/>
      <c r="C2335" s="193"/>
      <c r="D2335" s="194"/>
      <c r="E2335" s="195"/>
      <c r="F2335" s="196"/>
      <c r="G2335" s="196"/>
    </row>
    <row r="2336" spans="2:7" ht="14.25">
      <c r="B2336" s="193"/>
      <c r="C2336" s="193"/>
      <c r="D2336" s="194"/>
      <c r="E2336" s="195"/>
      <c r="F2336" s="196"/>
      <c r="G2336" s="196"/>
    </row>
    <row r="2337" spans="2:7" ht="14.25">
      <c r="B2337" s="193"/>
      <c r="C2337" s="193"/>
      <c r="D2337" s="194"/>
      <c r="E2337" s="195"/>
      <c r="F2337" s="196"/>
      <c r="G2337" s="196"/>
    </row>
    <row r="2338" spans="2:7" ht="14.25">
      <c r="B2338" s="193"/>
      <c r="C2338" s="193"/>
      <c r="D2338" s="194"/>
      <c r="E2338" s="195"/>
      <c r="F2338" s="196"/>
      <c r="G2338" s="196"/>
    </row>
    <row r="2339" spans="2:7" ht="14.25">
      <c r="B2339" s="193"/>
      <c r="C2339" s="193"/>
      <c r="D2339" s="194"/>
      <c r="E2339" s="195"/>
      <c r="F2339" s="196"/>
      <c r="G2339" s="196"/>
    </row>
    <row r="2340" spans="2:7" ht="14.25">
      <c r="B2340" s="193"/>
      <c r="C2340" s="193"/>
      <c r="D2340" s="194"/>
      <c r="E2340" s="195"/>
      <c r="F2340" s="196"/>
      <c r="G2340" s="196"/>
    </row>
    <row r="2341" spans="2:7" ht="14.25">
      <c r="B2341" s="197"/>
      <c r="C2341" s="197"/>
      <c r="D2341" s="197"/>
      <c r="E2341" s="196"/>
      <c r="F2341" s="197"/>
      <c r="G2341" s="196"/>
    </row>
    <row r="2342" spans="2:7" ht="14.25">
      <c r="B2342" s="197"/>
      <c r="C2342" s="197"/>
      <c r="D2342" s="197"/>
      <c r="E2342" s="198"/>
      <c r="F2342" s="198"/>
      <c r="G2342" s="196"/>
    </row>
    <row r="2343" spans="2:7" ht="14.25">
      <c r="B2343" s="189"/>
      <c r="C2343" s="189"/>
      <c r="D2343" s="189"/>
      <c r="E2343" s="189"/>
      <c r="F2343" s="189"/>
      <c r="G2343" s="189"/>
    </row>
    <row r="2344" spans="2:7" ht="15">
      <c r="B2344" s="186"/>
      <c r="C2344" s="186"/>
      <c r="D2344" s="187"/>
      <c r="E2344" s="188"/>
      <c r="F2344" s="188"/>
      <c r="G2344" s="188"/>
    </row>
    <row r="2345" spans="2:7" ht="14.25">
      <c r="B2345" s="189"/>
      <c r="C2345" s="189"/>
      <c r="D2345" s="190"/>
      <c r="E2345" s="191"/>
      <c r="F2345" s="192"/>
      <c r="G2345" s="192"/>
    </row>
    <row r="2346" spans="2:7" ht="14.25">
      <c r="B2346" s="193"/>
      <c r="C2346" s="193"/>
      <c r="D2346" s="194"/>
      <c r="E2346" s="195"/>
      <c r="F2346" s="196"/>
      <c r="G2346" s="196"/>
    </row>
    <row r="2347" spans="2:7" ht="14.25">
      <c r="B2347" s="193"/>
      <c r="C2347" s="193"/>
      <c r="D2347" s="194"/>
      <c r="E2347" s="195"/>
      <c r="F2347" s="196"/>
      <c r="G2347" s="196"/>
    </row>
    <row r="2348" spans="2:7" ht="14.25">
      <c r="B2348" s="193"/>
      <c r="C2348" s="193"/>
      <c r="D2348" s="194"/>
      <c r="E2348" s="195"/>
      <c r="F2348" s="196"/>
      <c r="G2348" s="196"/>
    </row>
    <row r="2349" spans="2:7" ht="14.25">
      <c r="B2349" s="193"/>
      <c r="C2349" s="193"/>
      <c r="D2349" s="194"/>
      <c r="E2349" s="195"/>
      <c r="F2349" s="196"/>
      <c r="G2349" s="196"/>
    </row>
    <row r="2350" spans="2:7" ht="14.25">
      <c r="B2350" s="193"/>
      <c r="C2350" s="193"/>
      <c r="D2350" s="194"/>
      <c r="E2350" s="195"/>
      <c r="F2350" s="196"/>
      <c r="G2350" s="196"/>
    </row>
    <row r="2351" spans="2:7" ht="14.25">
      <c r="B2351" s="193"/>
      <c r="C2351" s="193"/>
      <c r="D2351" s="194"/>
      <c r="E2351" s="195"/>
      <c r="F2351" s="196"/>
      <c r="G2351" s="196"/>
    </row>
    <row r="2352" spans="2:7" ht="14.25">
      <c r="B2352" s="197"/>
      <c r="C2352" s="197"/>
      <c r="D2352" s="197"/>
      <c r="E2352" s="196"/>
      <c r="F2352" s="197"/>
      <c r="G2352" s="196"/>
    </row>
    <row r="2353" spans="2:7" ht="14.25">
      <c r="B2353" s="197"/>
      <c r="C2353" s="197"/>
      <c r="D2353" s="197"/>
      <c r="E2353" s="198"/>
      <c r="F2353" s="198"/>
      <c r="G2353" s="196"/>
    </row>
    <row r="2354" spans="2:7" ht="14.25">
      <c r="B2354" s="189"/>
      <c r="C2354" s="189"/>
      <c r="D2354" s="189"/>
      <c r="E2354" s="189"/>
      <c r="F2354" s="189"/>
      <c r="G2354" s="189"/>
    </row>
    <row r="2355" spans="2:7" ht="15">
      <c r="B2355" s="186"/>
      <c r="C2355" s="186"/>
      <c r="D2355" s="187"/>
      <c r="E2355" s="188"/>
      <c r="F2355" s="188"/>
      <c r="G2355" s="188"/>
    </row>
    <row r="2356" spans="2:7" ht="14.25">
      <c r="B2356" s="189"/>
      <c r="C2356" s="189"/>
      <c r="D2356" s="190"/>
      <c r="E2356" s="191"/>
      <c r="F2356" s="192"/>
      <c r="G2356" s="192"/>
    </row>
    <row r="2357" spans="2:7" ht="14.25">
      <c r="B2357" s="193"/>
      <c r="C2357" s="193"/>
      <c r="D2357" s="194"/>
      <c r="E2357" s="195"/>
      <c r="F2357" s="196"/>
      <c r="G2357" s="196"/>
    </row>
    <row r="2358" spans="2:7" ht="14.25">
      <c r="B2358" s="193"/>
      <c r="C2358" s="193"/>
      <c r="D2358" s="194"/>
      <c r="E2358" s="195"/>
      <c r="F2358" s="196"/>
      <c r="G2358" s="196"/>
    </row>
    <row r="2359" spans="2:7" ht="14.25">
      <c r="B2359" s="193"/>
      <c r="C2359" s="193"/>
      <c r="D2359" s="194"/>
      <c r="E2359" s="195"/>
      <c r="F2359" s="196"/>
      <c r="G2359" s="196"/>
    </row>
    <row r="2360" spans="2:7" ht="14.25">
      <c r="B2360" s="193"/>
      <c r="C2360" s="193"/>
      <c r="D2360" s="194"/>
      <c r="E2360" s="195"/>
      <c r="F2360" s="196"/>
      <c r="G2360" s="196"/>
    </row>
    <row r="2361" spans="2:7" ht="14.25">
      <c r="B2361" s="193"/>
      <c r="C2361" s="193"/>
      <c r="D2361" s="194"/>
      <c r="E2361" s="195"/>
      <c r="F2361" s="196"/>
      <c r="G2361" s="196"/>
    </row>
    <row r="2362" spans="2:7" ht="14.25">
      <c r="B2362" s="197"/>
      <c r="C2362" s="197"/>
      <c r="D2362" s="197"/>
      <c r="E2362" s="196"/>
      <c r="F2362" s="197"/>
      <c r="G2362" s="196"/>
    </row>
    <row r="2363" spans="2:7" ht="14.25">
      <c r="B2363" s="197"/>
      <c r="C2363" s="197"/>
      <c r="D2363" s="197"/>
      <c r="E2363" s="198"/>
      <c r="F2363" s="198"/>
      <c r="G2363" s="196"/>
    </row>
    <row r="2364" spans="2:7" ht="14.25">
      <c r="B2364" s="189"/>
      <c r="C2364" s="189"/>
      <c r="D2364" s="189"/>
      <c r="E2364" s="189"/>
      <c r="F2364" s="189"/>
      <c r="G2364" s="189"/>
    </row>
    <row r="2365" spans="2:7" ht="15">
      <c r="B2365" s="186"/>
      <c r="C2365" s="186"/>
      <c r="D2365" s="187"/>
      <c r="E2365" s="188"/>
      <c r="F2365" s="188"/>
      <c r="G2365" s="188"/>
    </row>
    <row r="2366" spans="2:7" ht="14.25">
      <c r="B2366" s="189"/>
      <c r="C2366" s="189"/>
      <c r="D2366" s="190"/>
      <c r="E2366" s="191"/>
      <c r="F2366" s="192"/>
      <c r="G2366" s="192"/>
    </row>
    <row r="2367" spans="2:7" ht="14.25">
      <c r="B2367" s="193"/>
      <c r="C2367" s="193"/>
      <c r="D2367" s="194"/>
      <c r="E2367" s="195"/>
      <c r="F2367" s="196"/>
      <c r="G2367" s="196"/>
    </row>
    <row r="2368" spans="2:7" ht="14.25">
      <c r="B2368" s="193"/>
      <c r="C2368" s="193"/>
      <c r="D2368" s="194"/>
      <c r="E2368" s="195"/>
      <c r="F2368" s="196"/>
      <c r="G2368" s="196"/>
    </row>
    <row r="2369" spans="2:7" ht="14.25">
      <c r="B2369" s="193"/>
      <c r="C2369" s="193"/>
      <c r="D2369" s="194"/>
      <c r="E2369" s="195"/>
      <c r="F2369" s="196"/>
      <c r="G2369" s="196"/>
    </row>
    <row r="2370" spans="2:7" ht="14.25">
      <c r="B2370" s="193"/>
      <c r="C2370" s="193"/>
      <c r="D2370" s="194"/>
      <c r="E2370" s="195"/>
      <c r="F2370" s="196"/>
      <c r="G2370" s="196"/>
    </row>
    <row r="2371" spans="2:7" ht="14.25">
      <c r="B2371" s="193"/>
      <c r="C2371" s="193"/>
      <c r="D2371" s="194"/>
      <c r="E2371" s="195"/>
      <c r="F2371" s="196"/>
      <c r="G2371" s="196"/>
    </row>
    <row r="2372" spans="2:7" ht="14.25">
      <c r="B2372" s="193"/>
      <c r="C2372" s="193"/>
      <c r="D2372" s="194"/>
      <c r="E2372" s="195"/>
      <c r="F2372" s="196"/>
      <c r="G2372" s="196"/>
    </row>
    <row r="2373" spans="2:7" ht="14.25">
      <c r="B2373" s="193"/>
      <c r="C2373" s="193"/>
      <c r="D2373" s="194"/>
      <c r="E2373" s="195"/>
      <c r="F2373" s="196"/>
      <c r="G2373" s="196"/>
    </row>
    <row r="2374" spans="2:7" ht="14.25">
      <c r="B2374" s="193"/>
      <c r="C2374" s="193"/>
      <c r="D2374" s="194"/>
      <c r="E2374" s="195"/>
      <c r="F2374" s="196"/>
      <c r="G2374" s="196"/>
    </row>
    <row r="2375" spans="2:7" ht="14.25">
      <c r="B2375" s="197"/>
      <c r="C2375" s="197"/>
      <c r="D2375" s="197"/>
      <c r="E2375" s="196"/>
      <c r="F2375" s="197"/>
      <c r="G2375" s="196"/>
    </row>
    <row r="2376" spans="2:7" ht="14.25">
      <c r="B2376" s="197"/>
      <c r="C2376" s="197"/>
      <c r="D2376" s="197"/>
      <c r="E2376" s="198"/>
      <c r="F2376" s="198"/>
      <c r="G2376" s="196"/>
    </row>
    <row r="2377" spans="2:7" ht="14.25">
      <c r="B2377" s="189"/>
      <c r="C2377" s="189"/>
      <c r="D2377" s="189"/>
      <c r="E2377" s="189"/>
      <c r="F2377" s="189"/>
      <c r="G2377" s="189"/>
    </row>
    <row r="2378" spans="2:7" ht="15">
      <c r="B2378" s="186"/>
      <c r="C2378" s="186"/>
      <c r="D2378" s="187"/>
      <c r="E2378" s="188"/>
      <c r="F2378" s="188"/>
      <c r="G2378" s="188"/>
    </row>
    <row r="2379" spans="2:7" ht="14.25">
      <c r="B2379" s="189"/>
      <c r="C2379" s="189"/>
      <c r="D2379" s="190"/>
      <c r="E2379" s="191"/>
      <c r="F2379" s="192"/>
      <c r="G2379" s="192"/>
    </row>
    <row r="2380" spans="2:7" ht="14.25">
      <c r="B2380" s="193"/>
      <c r="C2380" s="193"/>
      <c r="D2380" s="194"/>
      <c r="E2380" s="195"/>
      <c r="F2380" s="196"/>
      <c r="G2380" s="196"/>
    </row>
    <row r="2381" spans="2:7" ht="14.25">
      <c r="B2381" s="193"/>
      <c r="C2381" s="193"/>
      <c r="D2381" s="194"/>
      <c r="E2381" s="195"/>
      <c r="F2381" s="196"/>
      <c r="G2381" s="196"/>
    </row>
    <row r="2382" spans="2:7" ht="14.25">
      <c r="B2382" s="193"/>
      <c r="C2382" s="193"/>
      <c r="D2382" s="194"/>
      <c r="E2382" s="195"/>
      <c r="F2382" s="196"/>
      <c r="G2382" s="196"/>
    </row>
    <row r="2383" spans="2:7" ht="14.25">
      <c r="B2383" s="193"/>
      <c r="C2383" s="193"/>
      <c r="D2383" s="194"/>
      <c r="E2383" s="195"/>
      <c r="F2383" s="196"/>
      <c r="G2383" s="196"/>
    </row>
    <row r="2384" spans="2:7" ht="14.25">
      <c r="B2384" s="193"/>
      <c r="C2384" s="193"/>
      <c r="D2384" s="194"/>
      <c r="E2384" s="195"/>
      <c r="F2384" s="196"/>
      <c r="G2384" s="196"/>
    </row>
    <row r="2385" spans="2:7" ht="14.25">
      <c r="B2385" s="193"/>
      <c r="C2385" s="193"/>
      <c r="D2385" s="194"/>
      <c r="E2385" s="195"/>
      <c r="F2385" s="196"/>
      <c r="G2385" s="196"/>
    </row>
    <row r="2386" spans="2:7" ht="14.25">
      <c r="B2386" s="193"/>
      <c r="C2386" s="193"/>
      <c r="D2386" s="194"/>
      <c r="E2386" s="195"/>
      <c r="F2386" s="196"/>
      <c r="G2386" s="196"/>
    </row>
    <row r="2387" spans="2:7" ht="14.25">
      <c r="B2387" s="197"/>
      <c r="C2387" s="197"/>
      <c r="D2387" s="197"/>
      <c r="E2387" s="196"/>
      <c r="F2387" s="197"/>
      <c r="G2387" s="196"/>
    </row>
    <row r="2388" spans="2:7" ht="14.25">
      <c r="B2388" s="197"/>
      <c r="C2388" s="197"/>
      <c r="D2388" s="197"/>
      <c r="E2388" s="198"/>
      <c r="F2388" s="198"/>
      <c r="G2388" s="196"/>
    </row>
    <row r="2389" spans="2:7" ht="14.25">
      <c r="B2389" s="189"/>
      <c r="C2389" s="189"/>
      <c r="D2389" s="189"/>
      <c r="E2389" s="189"/>
      <c r="F2389" s="189"/>
      <c r="G2389" s="189"/>
    </row>
    <row r="2390" spans="2:7" ht="15">
      <c r="B2390" s="186"/>
      <c r="C2390" s="186"/>
      <c r="D2390" s="187"/>
      <c r="E2390" s="188"/>
      <c r="F2390" s="188"/>
      <c r="G2390" s="188"/>
    </row>
    <row r="2391" spans="2:7" ht="14.25">
      <c r="B2391" s="189"/>
      <c r="C2391" s="189"/>
      <c r="D2391" s="190"/>
      <c r="E2391" s="191"/>
      <c r="F2391" s="192"/>
      <c r="G2391" s="192"/>
    </row>
    <row r="2392" spans="2:7" ht="14.25">
      <c r="B2392" s="193"/>
      <c r="C2392" s="193"/>
      <c r="D2392" s="194"/>
      <c r="E2392" s="195"/>
      <c r="F2392" s="196"/>
      <c r="G2392" s="196"/>
    </row>
    <row r="2393" spans="2:7" ht="14.25">
      <c r="B2393" s="193"/>
      <c r="C2393" s="193"/>
      <c r="D2393" s="194"/>
      <c r="E2393" s="195"/>
      <c r="F2393" s="196"/>
      <c r="G2393" s="196"/>
    </row>
    <row r="2394" spans="2:7" ht="14.25">
      <c r="B2394" s="193"/>
      <c r="C2394" s="193"/>
      <c r="D2394" s="194"/>
      <c r="E2394" s="195"/>
      <c r="F2394" s="196"/>
      <c r="G2394" s="196"/>
    </row>
    <row r="2395" spans="2:7" ht="14.25">
      <c r="B2395" s="197"/>
      <c r="C2395" s="197"/>
      <c r="D2395" s="197"/>
      <c r="E2395" s="196"/>
      <c r="F2395" s="197"/>
      <c r="G2395" s="196"/>
    </row>
    <row r="2396" spans="2:7" ht="14.25">
      <c r="B2396" s="197"/>
      <c r="C2396" s="197"/>
      <c r="D2396" s="197"/>
      <c r="E2396" s="198"/>
      <c r="F2396" s="198"/>
      <c r="G2396" s="196"/>
    </row>
    <row r="2397" spans="2:7" ht="14.25">
      <c r="B2397" s="189"/>
      <c r="C2397" s="189"/>
      <c r="D2397" s="189"/>
      <c r="E2397" s="189"/>
      <c r="F2397" s="189"/>
      <c r="G2397" s="189"/>
    </row>
    <row r="2398" spans="2:7" ht="15">
      <c r="B2398" s="186"/>
      <c r="C2398" s="186"/>
      <c r="D2398" s="187"/>
      <c r="E2398" s="188"/>
      <c r="F2398" s="188"/>
      <c r="G2398" s="188"/>
    </row>
    <row r="2399" spans="2:7" ht="14.25">
      <c r="B2399" s="189"/>
      <c r="C2399" s="189"/>
      <c r="D2399" s="190"/>
      <c r="E2399" s="191"/>
      <c r="F2399" s="192"/>
      <c r="G2399" s="192"/>
    </row>
    <row r="2400" spans="2:7" ht="14.25">
      <c r="B2400" s="193"/>
      <c r="C2400" s="193"/>
      <c r="D2400" s="194"/>
      <c r="E2400" s="195"/>
      <c r="F2400" s="196"/>
      <c r="G2400" s="196"/>
    </row>
    <row r="2401" spans="2:7" ht="14.25">
      <c r="B2401" s="193"/>
      <c r="C2401" s="193"/>
      <c r="D2401" s="194"/>
      <c r="E2401" s="195"/>
      <c r="F2401" s="196"/>
      <c r="G2401" s="196"/>
    </row>
    <row r="2402" spans="2:7" ht="14.25">
      <c r="B2402" s="193"/>
      <c r="C2402" s="193"/>
      <c r="D2402" s="194"/>
      <c r="E2402" s="195"/>
      <c r="F2402" s="196"/>
      <c r="G2402" s="196"/>
    </row>
    <row r="2403" spans="2:7" ht="14.25">
      <c r="B2403" s="197"/>
      <c r="C2403" s="197"/>
      <c r="D2403" s="197"/>
      <c r="E2403" s="196"/>
      <c r="F2403" s="197"/>
      <c r="G2403" s="196"/>
    </row>
    <row r="2404" spans="2:7" ht="14.25">
      <c r="B2404" s="197"/>
      <c r="C2404" s="197"/>
      <c r="D2404" s="197"/>
      <c r="E2404" s="198"/>
      <c r="F2404" s="198"/>
      <c r="G2404" s="196"/>
    </row>
    <row r="2405" spans="2:7" ht="14.25">
      <c r="B2405" s="189"/>
      <c r="C2405" s="189"/>
      <c r="D2405" s="189"/>
      <c r="E2405" s="189"/>
      <c r="F2405" s="189"/>
      <c r="G2405" s="189"/>
    </row>
    <row r="2406" spans="2:7" ht="15">
      <c r="B2406" s="186"/>
      <c r="C2406" s="186"/>
      <c r="D2406" s="187"/>
      <c r="E2406" s="188"/>
      <c r="F2406" s="188"/>
      <c r="G2406" s="188"/>
    </row>
    <row r="2407" spans="2:7" ht="14.25">
      <c r="B2407" s="189"/>
      <c r="C2407" s="189"/>
      <c r="D2407" s="190"/>
      <c r="E2407" s="191"/>
      <c r="F2407" s="192"/>
      <c r="G2407" s="192"/>
    </row>
    <row r="2408" spans="2:7" ht="14.25">
      <c r="B2408" s="193"/>
      <c r="C2408" s="193"/>
      <c r="D2408" s="194"/>
      <c r="E2408" s="195"/>
      <c r="F2408" s="196"/>
      <c r="G2408" s="196"/>
    </row>
    <row r="2409" spans="2:7" ht="14.25">
      <c r="B2409" s="193"/>
      <c r="C2409" s="193"/>
      <c r="D2409" s="194"/>
      <c r="E2409" s="195"/>
      <c r="F2409" s="196"/>
      <c r="G2409" s="196"/>
    </row>
    <row r="2410" spans="2:7" ht="14.25">
      <c r="B2410" s="193"/>
      <c r="C2410" s="193"/>
      <c r="D2410" s="194"/>
      <c r="E2410" s="195"/>
      <c r="F2410" s="196"/>
      <c r="G2410" s="196"/>
    </row>
    <row r="2411" spans="2:7" ht="14.25">
      <c r="B2411" s="197"/>
      <c r="C2411" s="197"/>
      <c r="D2411" s="197"/>
      <c r="E2411" s="196"/>
      <c r="F2411" s="197"/>
      <c r="G2411" s="196"/>
    </row>
    <row r="2412" spans="2:7" ht="14.25">
      <c r="B2412" s="197"/>
      <c r="C2412" s="197"/>
      <c r="D2412" s="197"/>
      <c r="E2412" s="198"/>
      <c r="F2412" s="198"/>
      <c r="G2412" s="196"/>
    </row>
    <row r="2413" spans="2:7" ht="14.25">
      <c r="B2413" s="189"/>
      <c r="C2413" s="189"/>
      <c r="D2413" s="189"/>
      <c r="E2413" s="189"/>
      <c r="F2413" s="189"/>
      <c r="G2413" s="189"/>
    </row>
    <row r="2414" spans="2:7" ht="15">
      <c r="B2414" s="186"/>
      <c r="C2414" s="186"/>
      <c r="D2414" s="187"/>
      <c r="E2414" s="188"/>
      <c r="F2414" s="188"/>
      <c r="G2414" s="188"/>
    </row>
    <row r="2415" spans="2:7" ht="14.25">
      <c r="B2415" s="189"/>
      <c r="C2415" s="189"/>
      <c r="D2415" s="190"/>
      <c r="E2415" s="191"/>
      <c r="F2415" s="192"/>
      <c r="G2415" s="192"/>
    </row>
    <row r="2416" spans="2:7" ht="14.25">
      <c r="B2416" s="193"/>
      <c r="C2416" s="193"/>
      <c r="D2416" s="194"/>
      <c r="E2416" s="195"/>
      <c r="F2416" s="196"/>
      <c r="G2416" s="196"/>
    </row>
    <row r="2417" spans="2:7" ht="14.25">
      <c r="B2417" s="193"/>
      <c r="C2417" s="193"/>
      <c r="D2417" s="194"/>
      <c r="E2417" s="195"/>
      <c r="F2417" s="196"/>
      <c r="G2417" s="196"/>
    </row>
    <row r="2418" spans="2:7" ht="14.25">
      <c r="B2418" s="193"/>
      <c r="C2418" s="193"/>
      <c r="D2418" s="194"/>
      <c r="E2418" s="195"/>
      <c r="F2418" s="196"/>
      <c r="G2418" s="196"/>
    </row>
    <row r="2419" spans="2:7" ht="14.25">
      <c r="B2419" s="193"/>
      <c r="C2419" s="193"/>
      <c r="D2419" s="194"/>
      <c r="E2419" s="195"/>
      <c r="F2419" s="196"/>
      <c r="G2419" s="196"/>
    </row>
    <row r="2420" spans="2:7" ht="14.25">
      <c r="B2420" s="193"/>
      <c r="C2420" s="193"/>
      <c r="D2420" s="194"/>
      <c r="E2420" s="195"/>
      <c r="F2420" s="196"/>
      <c r="G2420" s="196"/>
    </row>
    <row r="2421" spans="2:7" ht="14.25">
      <c r="B2421" s="197"/>
      <c r="C2421" s="197"/>
      <c r="D2421" s="197"/>
      <c r="E2421" s="196"/>
      <c r="F2421" s="197"/>
      <c r="G2421" s="196"/>
    </row>
    <row r="2422" spans="2:7" ht="14.25">
      <c r="B2422" s="197"/>
      <c r="C2422" s="197"/>
      <c r="D2422" s="197"/>
      <c r="E2422" s="198"/>
      <c r="F2422" s="198"/>
      <c r="G2422" s="196"/>
    </row>
    <row r="2423" spans="2:7" ht="14.25">
      <c r="B2423" s="189"/>
      <c r="C2423" s="189"/>
      <c r="D2423" s="189"/>
      <c r="E2423" s="189"/>
      <c r="F2423" s="189"/>
      <c r="G2423" s="189"/>
    </row>
    <row r="2424" spans="2:7" ht="15">
      <c r="B2424" s="186"/>
      <c r="C2424" s="186"/>
      <c r="D2424" s="187"/>
      <c r="E2424" s="188"/>
      <c r="F2424" s="188"/>
      <c r="G2424" s="188"/>
    </row>
    <row r="2425" spans="2:7" ht="14.25">
      <c r="B2425" s="189"/>
      <c r="C2425" s="189"/>
      <c r="D2425" s="190"/>
      <c r="E2425" s="191"/>
      <c r="F2425" s="192"/>
      <c r="G2425" s="192"/>
    </row>
    <row r="2426" spans="2:7" ht="14.25">
      <c r="B2426" s="193"/>
      <c r="C2426" s="193"/>
      <c r="D2426" s="194"/>
      <c r="E2426" s="195"/>
      <c r="F2426" s="196"/>
      <c r="G2426" s="196"/>
    </row>
    <row r="2427" spans="2:7" ht="14.25">
      <c r="B2427" s="197"/>
      <c r="C2427" s="197"/>
      <c r="D2427" s="197"/>
      <c r="E2427" s="196"/>
      <c r="F2427" s="197"/>
      <c r="G2427" s="196"/>
    </row>
    <row r="2428" spans="2:7" ht="14.25">
      <c r="B2428" s="197"/>
      <c r="C2428" s="197"/>
      <c r="D2428" s="197"/>
      <c r="E2428" s="198"/>
      <c r="F2428" s="198"/>
      <c r="G2428" s="196"/>
    </row>
    <row r="2429" spans="2:7" ht="14.25">
      <c r="B2429" s="189"/>
      <c r="C2429" s="189"/>
      <c r="D2429" s="189"/>
      <c r="E2429" s="189"/>
      <c r="F2429" s="189"/>
      <c r="G2429" s="189"/>
    </row>
    <row r="2430" spans="2:7" ht="15">
      <c r="B2430" s="186"/>
      <c r="C2430" s="186"/>
      <c r="D2430" s="187"/>
      <c r="E2430" s="188"/>
      <c r="F2430" s="188"/>
      <c r="G2430" s="188"/>
    </row>
    <row r="2431" spans="2:7" ht="14.25">
      <c r="B2431" s="189"/>
      <c r="C2431" s="189"/>
      <c r="D2431" s="190"/>
      <c r="E2431" s="191"/>
      <c r="F2431" s="192"/>
      <c r="G2431" s="192"/>
    </row>
    <row r="2432" spans="2:7" ht="14.25">
      <c r="B2432" s="193"/>
      <c r="C2432" s="193"/>
      <c r="D2432" s="194"/>
      <c r="E2432" s="195"/>
      <c r="F2432" s="196"/>
      <c r="G2432" s="196"/>
    </row>
    <row r="2433" spans="2:7" ht="14.25">
      <c r="B2433" s="197"/>
      <c r="C2433" s="197"/>
      <c r="D2433" s="197"/>
      <c r="E2433" s="196"/>
      <c r="F2433" s="197"/>
      <c r="G2433" s="196"/>
    </row>
    <row r="2434" spans="2:7" ht="14.25">
      <c r="B2434" s="197"/>
      <c r="C2434" s="197"/>
      <c r="D2434" s="197"/>
      <c r="E2434" s="198"/>
      <c r="F2434" s="198"/>
      <c r="G2434" s="196"/>
    </row>
    <row r="2435" spans="2:7" ht="14.25">
      <c r="B2435" s="189"/>
      <c r="C2435" s="189"/>
      <c r="D2435" s="189"/>
      <c r="E2435" s="189"/>
      <c r="F2435" s="189"/>
      <c r="G2435" s="189"/>
    </row>
    <row r="2436" spans="2:7" ht="15">
      <c r="B2436" s="186"/>
      <c r="C2436" s="186"/>
      <c r="D2436" s="187"/>
      <c r="E2436" s="188"/>
      <c r="F2436" s="188"/>
      <c r="G2436" s="188"/>
    </row>
    <row r="2437" spans="2:7" ht="14.25">
      <c r="B2437" s="189"/>
      <c r="C2437" s="189"/>
      <c r="D2437" s="190"/>
      <c r="E2437" s="191"/>
      <c r="F2437" s="192"/>
      <c r="G2437" s="192"/>
    </row>
    <row r="2438" spans="2:7" ht="14.25">
      <c r="B2438" s="193"/>
      <c r="C2438" s="193"/>
      <c r="D2438" s="194"/>
      <c r="E2438" s="195"/>
      <c r="F2438" s="196"/>
      <c r="G2438" s="196"/>
    </row>
    <row r="2439" spans="2:7" ht="14.25">
      <c r="B2439" s="197"/>
      <c r="C2439" s="197"/>
      <c r="D2439" s="197"/>
      <c r="E2439" s="196"/>
      <c r="F2439" s="197"/>
      <c r="G2439" s="196"/>
    </row>
    <row r="2440" spans="2:7" ht="14.25">
      <c r="B2440" s="197"/>
      <c r="C2440" s="197"/>
      <c r="D2440" s="197"/>
      <c r="E2440" s="198"/>
      <c r="F2440" s="198"/>
      <c r="G2440" s="196"/>
    </row>
    <row r="2441" spans="2:7" ht="14.25">
      <c r="B2441" s="189"/>
      <c r="C2441" s="189"/>
      <c r="D2441" s="189"/>
      <c r="E2441" s="189"/>
      <c r="F2441" s="189"/>
      <c r="G2441" s="189"/>
    </row>
    <row r="2442" spans="2:7" ht="15">
      <c r="B2442" s="186"/>
      <c r="C2442" s="186"/>
      <c r="D2442" s="187"/>
      <c r="E2442" s="188"/>
      <c r="F2442" s="188"/>
      <c r="G2442" s="188"/>
    </row>
    <row r="2443" spans="2:7" ht="14.25">
      <c r="B2443" s="189"/>
      <c r="C2443" s="189"/>
      <c r="D2443" s="190"/>
      <c r="E2443" s="191"/>
      <c r="F2443" s="192"/>
      <c r="G2443" s="192"/>
    </row>
    <row r="2444" spans="2:7" ht="14.25">
      <c r="B2444" s="193"/>
      <c r="C2444" s="193"/>
      <c r="D2444" s="194"/>
      <c r="E2444" s="195"/>
      <c r="F2444" s="196"/>
      <c r="G2444" s="196"/>
    </row>
    <row r="2445" spans="2:7" ht="14.25">
      <c r="B2445" s="197"/>
      <c r="C2445" s="197"/>
      <c r="D2445" s="197"/>
      <c r="E2445" s="196"/>
      <c r="F2445" s="197"/>
      <c r="G2445" s="196"/>
    </row>
    <row r="2446" spans="2:7" ht="14.25">
      <c r="B2446" s="197"/>
      <c r="C2446" s="197"/>
      <c r="D2446" s="197"/>
      <c r="E2446" s="198"/>
      <c r="F2446" s="198"/>
      <c r="G2446" s="196"/>
    </row>
    <row r="2447" spans="2:7" ht="14.25">
      <c r="B2447" s="189"/>
      <c r="C2447" s="189"/>
      <c r="D2447" s="189"/>
      <c r="E2447" s="189"/>
      <c r="F2447" s="189"/>
      <c r="G2447" s="189"/>
    </row>
    <row r="2448" spans="2:7" ht="15">
      <c r="B2448" s="186"/>
      <c r="C2448" s="186"/>
      <c r="D2448" s="187"/>
      <c r="E2448" s="188"/>
      <c r="F2448" s="188"/>
      <c r="G2448" s="188"/>
    </row>
    <row r="2449" spans="2:7" ht="14.25">
      <c r="B2449" s="189"/>
      <c r="C2449" s="189"/>
      <c r="D2449" s="190"/>
      <c r="E2449" s="191"/>
      <c r="F2449" s="192"/>
      <c r="G2449" s="192"/>
    </row>
    <row r="2450" spans="2:7" ht="14.25">
      <c r="B2450" s="193"/>
      <c r="C2450" s="193"/>
      <c r="D2450" s="194"/>
      <c r="E2450" s="195"/>
      <c r="F2450" s="196"/>
      <c r="G2450" s="196"/>
    </row>
    <row r="2451" spans="2:7" ht="14.25">
      <c r="B2451" s="193"/>
      <c r="C2451" s="193"/>
      <c r="D2451" s="194"/>
      <c r="E2451" s="195"/>
      <c r="F2451" s="196"/>
      <c r="G2451" s="196"/>
    </row>
    <row r="2452" spans="2:7" ht="14.25">
      <c r="B2452" s="193"/>
      <c r="C2452" s="193"/>
      <c r="D2452" s="194"/>
      <c r="E2452" s="195"/>
      <c r="F2452" s="196"/>
      <c r="G2452" s="196"/>
    </row>
    <row r="2453" spans="2:7" ht="14.25">
      <c r="B2453" s="193"/>
      <c r="C2453" s="193"/>
      <c r="D2453" s="194"/>
      <c r="E2453" s="195"/>
      <c r="F2453" s="196"/>
      <c r="G2453" s="196"/>
    </row>
    <row r="2454" spans="2:7" ht="14.25">
      <c r="B2454" s="193"/>
      <c r="C2454" s="193"/>
      <c r="D2454" s="194"/>
      <c r="E2454" s="195"/>
      <c r="F2454" s="196"/>
      <c r="G2454" s="196"/>
    </row>
    <row r="2455" spans="2:7" ht="14.25">
      <c r="B2455" s="193"/>
      <c r="C2455" s="193"/>
      <c r="D2455" s="194"/>
      <c r="E2455" s="195"/>
      <c r="F2455" s="196"/>
      <c r="G2455" s="196"/>
    </row>
    <row r="2456" spans="2:7" ht="14.25">
      <c r="B2456" s="197"/>
      <c r="C2456" s="197"/>
      <c r="D2456" s="197"/>
      <c r="E2456" s="196"/>
      <c r="F2456" s="197"/>
      <c r="G2456" s="196"/>
    </row>
    <row r="2457" spans="2:7" ht="14.25">
      <c r="B2457" s="197"/>
      <c r="C2457" s="197"/>
      <c r="D2457" s="197"/>
      <c r="E2457" s="198"/>
      <c r="F2457" s="198"/>
      <c r="G2457" s="196"/>
    </row>
    <row r="2458" spans="2:7" ht="14.25">
      <c r="B2458" s="189"/>
      <c r="C2458" s="189"/>
      <c r="D2458" s="189"/>
      <c r="E2458" s="189"/>
      <c r="F2458" s="189"/>
      <c r="G2458" s="189"/>
    </row>
    <row r="2459" spans="2:7" ht="15">
      <c r="B2459" s="186"/>
      <c r="C2459" s="186"/>
      <c r="D2459" s="187"/>
      <c r="E2459" s="188"/>
      <c r="F2459" s="188"/>
      <c r="G2459" s="188"/>
    </row>
    <row r="2460" spans="2:7" ht="14.25">
      <c r="B2460" s="189"/>
      <c r="C2460" s="189"/>
      <c r="D2460" s="190"/>
      <c r="E2460" s="191"/>
      <c r="F2460" s="192"/>
      <c r="G2460" s="192"/>
    </row>
    <row r="2461" spans="2:7" ht="14.25">
      <c r="B2461" s="193"/>
      <c r="C2461" s="193"/>
      <c r="D2461" s="194"/>
      <c r="E2461" s="195"/>
      <c r="F2461" s="196"/>
      <c r="G2461" s="196"/>
    </row>
    <row r="2462" spans="2:7" ht="14.25">
      <c r="B2462" s="193"/>
      <c r="C2462" s="193"/>
      <c r="D2462" s="194"/>
      <c r="E2462" s="195"/>
      <c r="F2462" s="196"/>
      <c r="G2462" s="196"/>
    </row>
    <row r="2463" spans="2:7" ht="14.25">
      <c r="B2463" s="197"/>
      <c r="C2463" s="197"/>
      <c r="D2463" s="197"/>
      <c r="E2463" s="196"/>
      <c r="F2463" s="197"/>
      <c r="G2463" s="196"/>
    </row>
    <row r="2464" spans="2:7" ht="14.25">
      <c r="B2464" s="197"/>
      <c r="C2464" s="197"/>
      <c r="D2464" s="197"/>
      <c r="E2464" s="198"/>
      <c r="F2464" s="198"/>
      <c r="G2464" s="196"/>
    </row>
    <row r="2465" spans="2:7" ht="14.25">
      <c r="B2465" s="189"/>
      <c r="C2465" s="189"/>
      <c r="D2465" s="189"/>
      <c r="E2465" s="189"/>
      <c r="F2465" s="189"/>
      <c r="G2465" s="189"/>
    </row>
    <row r="2466" spans="2:7" ht="15">
      <c r="B2466" s="186"/>
      <c r="C2466" s="186"/>
      <c r="D2466" s="187"/>
      <c r="E2466" s="188"/>
      <c r="F2466" s="188"/>
      <c r="G2466" s="188"/>
    </row>
    <row r="2467" spans="2:7" ht="14.25">
      <c r="B2467" s="189"/>
      <c r="C2467" s="189"/>
      <c r="D2467" s="190"/>
      <c r="E2467" s="191"/>
      <c r="F2467" s="192"/>
      <c r="G2467" s="192"/>
    </row>
    <row r="2468" spans="2:7" ht="14.25">
      <c r="B2468" s="193"/>
      <c r="C2468" s="193"/>
      <c r="D2468" s="194"/>
      <c r="E2468" s="195"/>
      <c r="F2468" s="196"/>
      <c r="G2468" s="196"/>
    </row>
    <row r="2469" spans="2:7" ht="14.25">
      <c r="B2469" s="193"/>
      <c r="C2469" s="193"/>
      <c r="D2469" s="194"/>
      <c r="E2469" s="195"/>
      <c r="F2469" s="196"/>
      <c r="G2469" s="196"/>
    </row>
    <row r="2470" spans="2:7" ht="14.25">
      <c r="B2470" s="197"/>
      <c r="C2470" s="197"/>
      <c r="D2470" s="197"/>
      <c r="E2470" s="196"/>
      <c r="F2470" s="197"/>
      <c r="G2470" s="196"/>
    </row>
    <row r="2471" spans="2:7" ht="14.25">
      <c r="B2471" s="197"/>
      <c r="C2471" s="197"/>
      <c r="D2471" s="197"/>
      <c r="E2471" s="198"/>
      <c r="F2471" s="198"/>
      <c r="G2471" s="196"/>
    </row>
    <row r="2472" spans="2:7" ht="14.25">
      <c r="B2472" s="189"/>
      <c r="C2472" s="189"/>
      <c r="D2472" s="189"/>
      <c r="E2472" s="189"/>
      <c r="F2472" s="189"/>
      <c r="G2472" s="189"/>
    </row>
    <row r="2473" spans="2:7" ht="15">
      <c r="B2473" s="186"/>
      <c r="C2473" s="186"/>
      <c r="D2473" s="187"/>
      <c r="E2473" s="188"/>
      <c r="F2473" s="188"/>
      <c r="G2473" s="188"/>
    </row>
    <row r="2474" spans="2:7" ht="14.25">
      <c r="B2474" s="189"/>
      <c r="C2474" s="189"/>
      <c r="D2474" s="190"/>
      <c r="E2474" s="191"/>
      <c r="F2474" s="192"/>
      <c r="G2474" s="192"/>
    </row>
    <row r="2475" spans="2:7" ht="14.25">
      <c r="B2475" s="193"/>
      <c r="C2475" s="193"/>
      <c r="D2475" s="194"/>
      <c r="E2475" s="195"/>
      <c r="F2475" s="196"/>
      <c r="G2475" s="196"/>
    </row>
    <row r="2476" spans="2:7" ht="14.25">
      <c r="B2476" s="193"/>
      <c r="C2476" s="193"/>
      <c r="D2476" s="194"/>
      <c r="E2476" s="195"/>
      <c r="F2476" s="196"/>
      <c r="G2476" s="196"/>
    </row>
    <row r="2477" spans="2:7" ht="14.25">
      <c r="B2477" s="197"/>
      <c r="C2477" s="197"/>
      <c r="D2477" s="197"/>
      <c r="E2477" s="196"/>
      <c r="F2477" s="197"/>
      <c r="G2477" s="196"/>
    </row>
    <row r="2478" spans="2:7" ht="14.25">
      <c r="B2478" s="197"/>
      <c r="C2478" s="197"/>
      <c r="D2478" s="197"/>
      <c r="E2478" s="198"/>
      <c r="F2478" s="198"/>
      <c r="G2478" s="196"/>
    </row>
    <row r="2479" spans="2:7" ht="14.25">
      <c r="B2479" s="189"/>
      <c r="C2479" s="189"/>
      <c r="D2479" s="189"/>
      <c r="E2479" s="189"/>
      <c r="F2479" s="189"/>
      <c r="G2479" s="189"/>
    </row>
    <row r="2480" spans="2:7" ht="15">
      <c r="B2480" s="186"/>
      <c r="C2480" s="186"/>
      <c r="D2480" s="187"/>
      <c r="E2480" s="188"/>
      <c r="F2480" s="188"/>
      <c r="G2480" s="188"/>
    </row>
    <row r="2481" spans="2:7" ht="14.25">
      <c r="B2481" s="189"/>
      <c r="C2481" s="189"/>
      <c r="D2481" s="190"/>
      <c r="E2481" s="191"/>
      <c r="F2481" s="192"/>
      <c r="G2481" s="192"/>
    </row>
    <row r="2482" spans="2:7" ht="14.25">
      <c r="B2482" s="193"/>
      <c r="C2482" s="193"/>
      <c r="D2482" s="194"/>
      <c r="E2482" s="195"/>
      <c r="F2482" s="196"/>
      <c r="G2482" s="196"/>
    </row>
    <row r="2483" spans="2:7" ht="14.25">
      <c r="B2483" s="193"/>
      <c r="C2483" s="193"/>
      <c r="D2483" s="194"/>
      <c r="E2483" s="195"/>
      <c r="F2483" s="196"/>
      <c r="G2483" s="196"/>
    </row>
    <row r="2484" spans="2:7" ht="14.25">
      <c r="B2484" s="197"/>
      <c r="C2484" s="197"/>
      <c r="D2484" s="197"/>
      <c r="E2484" s="196"/>
      <c r="F2484" s="197"/>
      <c r="G2484" s="196"/>
    </row>
    <row r="2485" spans="2:7" ht="14.25">
      <c r="B2485" s="197"/>
      <c r="C2485" s="197"/>
      <c r="D2485" s="197"/>
      <c r="E2485" s="198"/>
      <c r="F2485" s="198"/>
      <c r="G2485" s="196"/>
    </row>
    <row r="2486" spans="2:7" ht="14.25">
      <c r="B2486" s="189"/>
      <c r="C2486" s="189"/>
      <c r="D2486" s="189"/>
      <c r="E2486" s="189"/>
      <c r="F2486" s="189"/>
      <c r="G2486" s="189"/>
    </row>
    <row r="2487" spans="2:7" ht="15">
      <c r="B2487" s="186"/>
      <c r="C2487" s="186"/>
      <c r="D2487" s="187"/>
      <c r="E2487" s="188"/>
      <c r="F2487" s="188"/>
      <c r="G2487" s="188"/>
    </row>
    <row r="2488" spans="2:7" ht="14.25">
      <c r="B2488" s="189"/>
      <c r="C2488" s="189"/>
      <c r="D2488" s="190"/>
      <c r="E2488" s="191"/>
      <c r="F2488" s="192"/>
      <c r="G2488" s="192"/>
    </row>
    <row r="2489" spans="2:7" ht="14.25">
      <c r="B2489" s="193"/>
      <c r="C2489" s="193"/>
      <c r="D2489" s="194"/>
      <c r="E2489" s="195"/>
      <c r="F2489" s="196"/>
      <c r="G2489" s="196"/>
    </row>
    <row r="2490" spans="2:7" ht="14.25">
      <c r="B2490" s="197"/>
      <c r="C2490" s="197"/>
      <c r="D2490" s="197"/>
      <c r="E2490" s="196"/>
      <c r="F2490" s="197"/>
      <c r="G2490" s="196"/>
    </row>
    <row r="2491" spans="2:7" ht="14.25">
      <c r="B2491" s="197"/>
      <c r="C2491" s="197"/>
      <c r="D2491" s="197"/>
      <c r="E2491" s="198"/>
      <c r="F2491" s="198"/>
      <c r="G2491" s="196"/>
    </row>
    <row r="2492" spans="2:7" ht="14.25">
      <c r="B2492" s="189"/>
      <c r="C2492" s="189"/>
      <c r="D2492" s="189"/>
      <c r="E2492" s="189"/>
      <c r="F2492" s="189"/>
      <c r="G2492" s="189"/>
    </row>
    <row r="2493" spans="2:7" ht="15">
      <c r="B2493" s="186"/>
      <c r="C2493" s="186"/>
      <c r="D2493" s="187"/>
      <c r="E2493" s="188"/>
      <c r="F2493" s="188"/>
      <c r="G2493" s="188"/>
    </row>
    <row r="2494" spans="2:7" ht="14.25">
      <c r="B2494" s="189"/>
      <c r="C2494" s="189"/>
      <c r="D2494" s="190"/>
      <c r="E2494" s="191"/>
      <c r="F2494" s="192"/>
      <c r="G2494" s="192"/>
    </row>
    <row r="2495" spans="2:7" ht="14.25">
      <c r="B2495" s="193"/>
      <c r="C2495" s="193"/>
      <c r="D2495" s="194"/>
      <c r="E2495" s="195"/>
      <c r="F2495" s="196"/>
      <c r="G2495" s="196"/>
    </row>
    <row r="2496" spans="2:7" ht="14.25">
      <c r="B2496" s="193"/>
      <c r="C2496" s="193"/>
      <c r="D2496" s="194"/>
      <c r="E2496" s="195"/>
      <c r="F2496" s="196"/>
      <c r="G2496" s="196"/>
    </row>
    <row r="2497" spans="2:7" ht="14.25">
      <c r="B2497" s="193"/>
      <c r="C2497" s="193"/>
      <c r="D2497" s="194"/>
      <c r="E2497" s="195"/>
      <c r="F2497" s="196"/>
      <c r="G2497" s="196"/>
    </row>
    <row r="2498" spans="2:7" ht="14.25">
      <c r="B2498" s="197"/>
      <c r="C2498" s="197"/>
      <c r="D2498" s="197"/>
      <c r="E2498" s="196"/>
      <c r="F2498" s="197"/>
      <c r="G2498" s="196"/>
    </row>
    <row r="2499" spans="2:7" ht="14.25">
      <c r="B2499" s="197"/>
      <c r="C2499" s="197"/>
      <c r="D2499" s="197"/>
      <c r="E2499" s="198"/>
      <c r="F2499" s="198"/>
      <c r="G2499" s="196"/>
    </row>
    <row r="2500" spans="2:7" ht="14.25">
      <c r="B2500" s="189"/>
      <c r="C2500" s="189"/>
      <c r="D2500" s="189"/>
      <c r="E2500" s="189"/>
      <c r="F2500" s="189"/>
      <c r="G2500" s="189"/>
    </row>
    <row r="2501" spans="2:7" ht="15">
      <c r="B2501" s="186"/>
      <c r="C2501" s="186"/>
      <c r="D2501" s="187"/>
      <c r="E2501" s="188"/>
      <c r="F2501" s="188"/>
      <c r="G2501" s="188"/>
    </row>
    <row r="2502" spans="2:7" ht="14.25">
      <c r="B2502" s="189"/>
      <c r="C2502" s="189"/>
      <c r="D2502" s="190"/>
      <c r="E2502" s="191"/>
      <c r="F2502" s="192"/>
      <c r="G2502" s="192"/>
    </row>
    <row r="2503" spans="2:7" ht="14.25">
      <c r="B2503" s="193"/>
      <c r="C2503" s="193"/>
      <c r="D2503" s="194"/>
      <c r="E2503" s="195"/>
      <c r="F2503" s="196"/>
      <c r="G2503" s="196"/>
    </row>
    <row r="2504" spans="2:7" ht="14.25">
      <c r="B2504" s="193"/>
      <c r="C2504" s="193"/>
      <c r="D2504" s="194"/>
      <c r="E2504" s="195"/>
      <c r="F2504" s="196"/>
      <c r="G2504" s="196"/>
    </row>
    <row r="2505" spans="2:7" ht="14.25">
      <c r="B2505" s="193"/>
      <c r="C2505" s="193"/>
      <c r="D2505" s="194"/>
      <c r="E2505" s="195"/>
      <c r="F2505" s="196"/>
      <c r="G2505" s="196"/>
    </row>
    <row r="2506" spans="2:7" ht="14.25">
      <c r="B2506" s="197"/>
      <c r="C2506" s="197"/>
      <c r="D2506" s="197"/>
      <c r="E2506" s="196"/>
      <c r="F2506" s="197"/>
      <c r="G2506" s="196"/>
    </row>
    <row r="2507" spans="2:7" ht="14.25">
      <c r="B2507" s="197"/>
      <c r="C2507" s="197"/>
      <c r="D2507" s="197"/>
      <c r="E2507" s="198"/>
      <c r="F2507" s="198"/>
      <c r="G2507" s="196"/>
    </row>
    <row r="2508" spans="2:7" ht="14.25">
      <c r="B2508" s="189"/>
      <c r="C2508" s="189"/>
      <c r="D2508" s="189"/>
      <c r="E2508" s="189"/>
      <c r="F2508" s="189"/>
      <c r="G2508" s="189"/>
    </row>
    <row r="2509" spans="2:7" ht="15">
      <c r="B2509" s="186"/>
      <c r="C2509" s="186"/>
      <c r="D2509" s="187"/>
      <c r="E2509" s="188"/>
      <c r="F2509" s="188"/>
      <c r="G2509" s="188"/>
    </row>
    <row r="2510" spans="2:7" ht="14.25">
      <c r="B2510" s="189"/>
      <c r="C2510" s="189"/>
      <c r="D2510" s="190"/>
      <c r="E2510" s="191"/>
      <c r="F2510" s="192"/>
      <c r="G2510" s="192"/>
    </row>
    <row r="2511" spans="2:7" ht="14.25">
      <c r="B2511" s="193"/>
      <c r="C2511" s="193"/>
      <c r="D2511" s="194"/>
      <c r="E2511" s="195"/>
      <c r="F2511" s="196"/>
      <c r="G2511" s="196"/>
    </row>
    <row r="2512" spans="2:7" ht="14.25">
      <c r="B2512" s="193"/>
      <c r="C2512" s="193"/>
      <c r="D2512" s="194"/>
      <c r="E2512" s="195"/>
      <c r="F2512" s="196"/>
      <c r="G2512" s="196"/>
    </row>
    <row r="2513" spans="2:7" ht="14.25">
      <c r="B2513" s="193"/>
      <c r="C2513" s="193"/>
      <c r="D2513" s="194"/>
      <c r="E2513" s="195"/>
      <c r="F2513" s="196"/>
      <c r="G2513" s="196"/>
    </row>
    <row r="2514" spans="2:7" ht="14.25">
      <c r="B2514" s="193"/>
      <c r="C2514" s="193"/>
      <c r="D2514" s="194"/>
      <c r="E2514" s="195"/>
      <c r="F2514" s="196"/>
      <c r="G2514" s="196"/>
    </row>
    <row r="2515" spans="2:7" ht="14.25">
      <c r="B2515" s="193"/>
      <c r="C2515" s="193"/>
      <c r="D2515" s="194"/>
      <c r="E2515" s="195"/>
      <c r="F2515" s="196"/>
      <c r="G2515" s="196"/>
    </row>
    <row r="2516" spans="2:7" ht="14.25">
      <c r="B2516" s="193"/>
      <c r="C2516" s="193"/>
      <c r="D2516" s="194"/>
      <c r="E2516" s="195"/>
      <c r="F2516" s="196"/>
      <c r="G2516" s="196"/>
    </row>
    <row r="2517" spans="2:7" ht="14.25">
      <c r="B2517" s="193"/>
      <c r="C2517" s="193"/>
      <c r="D2517" s="194"/>
      <c r="E2517" s="195"/>
      <c r="F2517" s="196"/>
      <c r="G2517" s="196"/>
    </row>
    <row r="2518" spans="2:7" ht="14.25">
      <c r="B2518" s="193"/>
      <c r="C2518" s="193"/>
      <c r="D2518" s="194"/>
      <c r="E2518" s="195"/>
      <c r="F2518" s="196"/>
      <c r="G2518" s="196"/>
    </row>
    <row r="2519" spans="2:7" ht="14.25">
      <c r="B2519" s="197"/>
      <c r="C2519" s="197"/>
      <c r="D2519" s="197"/>
      <c r="E2519" s="196"/>
      <c r="F2519" s="197"/>
      <c r="G2519" s="196"/>
    </row>
    <row r="2520" spans="2:7" ht="14.25">
      <c r="B2520" s="197"/>
      <c r="C2520" s="197"/>
      <c r="D2520" s="197"/>
      <c r="E2520" s="198"/>
      <c r="F2520" s="198"/>
      <c r="G2520" s="196"/>
    </row>
    <row r="2521" spans="2:7" ht="14.25">
      <c r="B2521" s="189"/>
      <c r="C2521" s="189"/>
      <c r="D2521" s="189"/>
      <c r="E2521" s="189"/>
      <c r="F2521" s="189"/>
      <c r="G2521" s="189"/>
    </row>
    <row r="2522" spans="2:7" ht="15">
      <c r="B2522" s="186"/>
      <c r="C2522" s="186"/>
      <c r="D2522" s="187"/>
      <c r="E2522" s="188"/>
      <c r="F2522" s="188"/>
      <c r="G2522" s="188"/>
    </row>
    <row r="2523" spans="2:7" ht="14.25">
      <c r="B2523" s="189"/>
      <c r="C2523" s="189"/>
      <c r="D2523" s="190"/>
      <c r="E2523" s="191"/>
      <c r="F2523" s="192"/>
      <c r="G2523" s="192"/>
    </row>
    <row r="2524" spans="2:7" ht="14.25">
      <c r="B2524" s="193"/>
      <c r="C2524" s="193"/>
      <c r="D2524" s="194"/>
      <c r="E2524" s="195"/>
      <c r="F2524" s="196"/>
      <c r="G2524" s="196"/>
    </row>
    <row r="2525" spans="2:7" ht="14.25">
      <c r="B2525" s="193"/>
      <c r="C2525" s="193"/>
      <c r="D2525" s="194"/>
      <c r="E2525" s="195"/>
      <c r="F2525" s="196"/>
      <c r="G2525" s="196"/>
    </row>
    <row r="2526" spans="2:7" ht="14.25">
      <c r="B2526" s="193"/>
      <c r="C2526" s="193"/>
      <c r="D2526" s="194"/>
      <c r="E2526" s="195"/>
      <c r="F2526" s="196"/>
      <c r="G2526" s="196"/>
    </row>
    <row r="2527" spans="2:7" ht="14.25">
      <c r="B2527" s="197"/>
      <c r="C2527" s="197"/>
      <c r="D2527" s="197"/>
      <c r="E2527" s="196"/>
      <c r="F2527" s="197"/>
      <c r="G2527" s="196"/>
    </row>
    <row r="2528" spans="2:7" ht="14.25">
      <c r="B2528" s="197"/>
      <c r="C2528" s="197"/>
      <c r="D2528" s="197"/>
      <c r="E2528" s="198"/>
      <c r="F2528" s="198"/>
      <c r="G2528" s="196"/>
    </row>
    <row r="2529" spans="2:7" ht="14.25">
      <c r="B2529" s="189"/>
      <c r="C2529" s="189"/>
      <c r="D2529" s="189"/>
      <c r="E2529" s="189"/>
      <c r="F2529" s="189"/>
      <c r="G2529" s="189"/>
    </row>
    <row r="2530" spans="2:7" ht="15">
      <c r="B2530" s="186"/>
      <c r="C2530" s="186"/>
      <c r="D2530" s="187"/>
      <c r="E2530" s="188"/>
      <c r="F2530" s="188"/>
      <c r="G2530" s="188"/>
    </row>
    <row r="2531" spans="2:7" ht="14.25">
      <c r="B2531" s="189"/>
      <c r="C2531" s="189"/>
      <c r="D2531" s="190"/>
      <c r="E2531" s="191"/>
      <c r="F2531" s="192"/>
      <c r="G2531" s="192"/>
    </row>
    <row r="2532" spans="2:7" ht="14.25">
      <c r="B2532" s="193"/>
      <c r="C2532" s="193"/>
      <c r="D2532" s="194"/>
      <c r="E2532" s="195"/>
      <c r="F2532" s="196"/>
      <c r="G2532" s="196"/>
    </row>
    <row r="2533" spans="2:7" ht="14.25">
      <c r="B2533" s="193"/>
      <c r="C2533" s="193"/>
      <c r="D2533" s="194"/>
      <c r="E2533" s="195"/>
      <c r="F2533" s="196"/>
      <c r="G2533" s="196"/>
    </row>
    <row r="2534" spans="2:7" ht="14.25">
      <c r="B2534" s="193"/>
      <c r="C2534" s="193"/>
      <c r="D2534" s="194"/>
      <c r="E2534" s="195"/>
      <c r="F2534" s="196"/>
      <c r="G2534" s="196"/>
    </row>
    <row r="2535" spans="2:7" ht="14.25">
      <c r="B2535" s="197"/>
      <c r="C2535" s="197"/>
      <c r="D2535" s="197"/>
      <c r="E2535" s="196"/>
      <c r="F2535" s="197"/>
      <c r="G2535" s="196"/>
    </row>
    <row r="2536" spans="2:7" ht="14.25">
      <c r="B2536" s="197"/>
      <c r="C2536" s="197"/>
      <c r="D2536" s="197"/>
      <c r="E2536" s="198"/>
      <c r="F2536" s="198"/>
      <c r="G2536" s="196"/>
    </row>
    <row r="2537" spans="2:7" ht="14.25">
      <c r="B2537" s="189"/>
      <c r="C2537" s="189"/>
      <c r="D2537" s="189"/>
      <c r="E2537" s="189"/>
      <c r="F2537" s="189"/>
      <c r="G2537" s="189"/>
    </row>
    <row r="2538" spans="2:7" ht="15">
      <c r="B2538" s="186"/>
      <c r="C2538" s="186"/>
      <c r="D2538" s="187"/>
      <c r="E2538" s="188"/>
      <c r="F2538" s="188"/>
      <c r="G2538" s="188"/>
    </row>
    <row r="2539" spans="2:7" ht="14.25">
      <c r="B2539" s="189"/>
      <c r="C2539" s="189"/>
      <c r="D2539" s="190"/>
      <c r="E2539" s="191"/>
      <c r="F2539" s="192"/>
      <c r="G2539" s="192"/>
    </row>
    <row r="2540" spans="2:7" ht="14.25">
      <c r="B2540" s="193"/>
      <c r="C2540" s="193"/>
      <c r="D2540" s="194"/>
      <c r="E2540" s="195"/>
      <c r="F2540" s="196"/>
      <c r="G2540" s="196"/>
    </row>
    <row r="2541" spans="2:7" ht="14.25">
      <c r="B2541" s="193"/>
      <c r="C2541" s="193"/>
      <c r="D2541" s="194"/>
      <c r="E2541" s="195"/>
      <c r="F2541" s="196"/>
      <c r="G2541" s="196"/>
    </row>
    <row r="2542" spans="2:7" ht="14.25">
      <c r="B2542" s="193"/>
      <c r="C2542" s="193"/>
      <c r="D2542" s="194"/>
      <c r="E2542" s="195"/>
      <c r="F2542" s="196"/>
      <c r="G2542" s="196"/>
    </row>
    <row r="2543" spans="2:7" ht="14.25">
      <c r="B2543" s="197"/>
      <c r="C2543" s="197"/>
      <c r="D2543" s="197"/>
      <c r="E2543" s="196"/>
      <c r="F2543" s="197"/>
      <c r="G2543" s="196"/>
    </row>
    <row r="2544" spans="2:7" ht="14.25">
      <c r="B2544" s="197"/>
      <c r="C2544" s="197"/>
      <c r="D2544" s="197"/>
      <c r="E2544" s="198"/>
      <c r="F2544" s="198"/>
      <c r="G2544" s="196"/>
    </row>
    <row r="2545" spans="2:7" ht="14.25">
      <c r="B2545" s="189"/>
      <c r="C2545" s="189"/>
      <c r="D2545" s="189"/>
      <c r="E2545" s="189"/>
      <c r="F2545" s="189"/>
      <c r="G2545" s="189"/>
    </row>
    <row r="2546" spans="2:7" ht="15">
      <c r="B2546" s="186"/>
      <c r="C2546" s="186"/>
      <c r="D2546" s="187"/>
      <c r="E2546" s="188"/>
      <c r="F2546" s="188"/>
      <c r="G2546" s="188"/>
    </row>
    <row r="2547" spans="2:7" ht="14.25">
      <c r="B2547" s="189"/>
      <c r="C2547" s="189"/>
      <c r="D2547" s="190"/>
      <c r="E2547" s="191"/>
      <c r="F2547" s="192"/>
      <c r="G2547" s="192"/>
    </row>
    <row r="2548" spans="2:7" ht="14.25">
      <c r="B2548" s="193"/>
      <c r="C2548" s="193"/>
      <c r="D2548" s="194"/>
      <c r="E2548" s="195"/>
      <c r="F2548" s="196"/>
      <c r="G2548" s="196"/>
    </row>
    <row r="2549" spans="2:7" ht="14.25">
      <c r="B2549" s="193"/>
      <c r="C2549" s="193"/>
      <c r="D2549" s="194"/>
      <c r="E2549" s="195"/>
      <c r="F2549" s="196"/>
      <c r="G2549" s="196"/>
    </row>
    <row r="2550" spans="2:7" ht="14.25">
      <c r="B2550" s="193"/>
      <c r="C2550" s="193"/>
      <c r="D2550" s="194"/>
      <c r="E2550" s="195"/>
      <c r="F2550" s="196"/>
      <c r="G2550" s="196"/>
    </row>
    <row r="2551" spans="2:7" ht="14.25">
      <c r="B2551" s="197"/>
      <c r="C2551" s="197"/>
      <c r="D2551" s="197"/>
      <c r="E2551" s="196"/>
      <c r="F2551" s="197"/>
      <c r="G2551" s="196"/>
    </row>
    <row r="2552" spans="2:7" ht="14.25">
      <c r="B2552" s="197"/>
      <c r="C2552" s="197"/>
      <c r="D2552" s="197"/>
      <c r="E2552" s="198"/>
      <c r="F2552" s="198"/>
      <c r="G2552" s="196"/>
    </row>
    <row r="2553" spans="2:7" ht="14.25">
      <c r="B2553" s="189"/>
      <c r="C2553" s="189"/>
      <c r="D2553" s="189"/>
      <c r="E2553" s="189"/>
      <c r="F2553" s="189"/>
      <c r="G2553" s="189"/>
    </row>
    <row r="2554" spans="2:7" ht="15">
      <c r="B2554" s="186"/>
      <c r="C2554" s="186"/>
      <c r="D2554" s="187"/>
      <c r="E2554" s="188"/>
      <c r="F2554" s="188"/>
      <c r="G2554" s="188"/>
    </row>
    <row r="2555" spans="2:7" ht="14.25">
      <c r="B2555" s="189"/>
      <c r="C2555" s="189"/>
      <c r="D2555" s="190"/>
      <c r="E2555" s="191"/>
      <c r="F2555" s="192"/>
      <c r="G2555" s="192"/>
    </row>
    <row r="2556" spans="2:7" ht="14.25">
      <c r="B2556" s="193"/>
      <c r="C2556" s="193"/>
      <c r="D2556" s="194"/>
      <c r="E2556" s="195"/>
      <c r="F2556" s="196"/>
      <c r="G2556" s="196"/>
    </row>
    <row r="2557" spans="2:7" ht="14.25">
      <c r="B2557" s="193"/>
      <c r="C2557" s="193"/>
      <c r="D2557" s="194"/>
      <c r="E2557" s="195"/>
      <c r="F2557" s="196"/>
      <c r="G2557" s="196"/>
    </row>
    <row r="2558" spans="2:7" ht="14.25">
      <c r="B2558" s="193"/>
      <c r="C2558" s="193"/>
      <c r="D2558" s="194"/>
      <c r="E2558" s="195"/>
      <c r="F2558" s="196"/>
      <c r="G2558" s="196"/>
    </row>
    <row r="2559" spans="2:7" ht="14.25">
      <c r="B2559" s="193"/>
      <c r="C2559" s="193"/>
      <c r="D2559" s="194"/>
      <c r="E2559" s="195"/>
      <c r="F2559" s="196"/>
      <c r="G2559" s="196"/>
    </row>
    <row r="2560" spans="2:7" ht="14.25">
      <c r="B2560" s="193"/>
      <c r="C2560" s="193"/>
      <c r="D2560" s="194"/>
      <c r="E2560" s="195"/>
      <c r="F2560" s="196"/>
      <c r="G2560" s="196"/>
    </row>
    <row r="2561" spans="2:7" ht="14.25">
      <c r="B2561" s="193"/>
      <c r="C2561" s="193"/>
      <c r="D2561" s="194"/>
      <c r="E2561" s="195"/>
      <c r="F2561" s="196"/>
      <c r="G2561" s="196"/>
    </row>
    <row r="2562" spans="2:7" ht="14.25">
      <c r="B2562" s="193"/>
      <c r="C2562" s="193"/>
      <c r="D2562" s="194"/>
      <c r="E2562" s="195"/>
      <c r="F2562" s="196"/>
      <c r="G2562" s="196"/>
    </row>
    <row r="2563" spans="2:7" ht="14.25">
      <c r="B2563" s="197"/>
      <c r="C2563" s="197"/>
      <c r="D2563" s="197"/>
      <c r="E2563" s="196"/>
      <c r="F2563" s="197"/>
      <c r="G2563" s="196"/>
    </row>
    <row r="2564" spans="2:7" ht="14.25">
      <c r="B2564" s="197"/>
      <c r="C2564" s="197"/>
      <c r="D2564" s="197"/>
      <c r="E2564" s="198"/>
      <c r="F2564" s="198"/>
      <c r="G2564" s="196"/>
    </row>
    <row r="2565" spans="2:7" ht="14.25">
      <c r="B2565" s="189"/>
      <c r="C2565" s="189"/>
      <c r="D2565" s="189"/>
      <c r="E2565" s="189"/>
      <c r="F2565" s="189"/>
      <c r="G2565" s="189"/>
    </row>
    <row r="2566" spans="2:7" ht="15">
      <c r="B2566" s="186"/>
      <c r="C2566" s="186"/>
      <c r="D2566" s="187"/>
      <c r="E2566" s="188"/>
      <c r="F2566" s="188"/>
      <c r="G2566" s="188"/>
    </row>
    <row r="2567" spans="2:7" ht="14.25">
      <c r="B2567" s="189"/>
      <c r="C2567" s="189"/>
      <c r="D2567" s="190"/>
      <c r="E2567" s="191"/>
      <c r="F2567" s="192"/>
      <c r="G2567" s="192"/>
    </row>
    <row r="2568" spans="2:7" ht="14.25">
      <c r="B2568" s="193"/>
      <c r="C2568" s="193"/>
      <c r="D2568" s="194"/>
      <c r="E2568" s="195"/>
      <c r="F2568" s="196"/>
      <c r="G2568" s="196"/>
    </row>
    <row r="2569" spans="2:7" ht="14.25">
      <c r="B2569" s="193"/>
      <c r="C2569" s="193"/>
      <c r="D2569" s="194"/>
      <c r="E2569" s="195"/>
      <c r="F2569" s="196"/>
      <c r="G2569" s="196"/>
    </row>
    <row r="2570" spans="2:7" ht="14.25">
      <c r="B2570" s="193"/>
      <c r="C2570" s="193"/>
      <c r="D2570" s="194"/>
      <c r="E2570" s="195"/>
      <c r="F2570" s="196"/>
      <c r="G2570" s="196"/>
    </row>
    <row r="2571" spans="2:7" ht="14.25">
      <c r="B2571" s="193"/>
      <c r="C2571" s="193"/>
      <c r="D2571" s="194"/>
      <c r="E2571" s="195"/>
      <c r="F2571" s="196"/>
      <c r="G2571" s="196"/>
    </row>
    <row r="2572" spans="2:7" ht="14.25">
      <c r="B2572" s="197"/>
      <c r="C2572" s="197"/>
      <c r="D2572" s="197"/>
      <c r="E2572" s="196"/>
      <c r="F2572" s="197"/>
      <c r="G2572" s="196"/>
    </row>
    <row r="2573" spans="2:7" ht="14.25">
      <c r="B2573" s="197"/>
      <c r="C2573" s="197"/>
      <c r="D2573" s="197"/>
      <c r="E2573" s="198"/>
      <c r="F2573" s="198"/>
      <c r="G2573" s="196"/>
    </row>
    <row r="2574" spans="2:7" ht="14.25">
      <c r="B2574" s="189"/>
      <c r="C2574" s="189"/>
      <c r="D2574" s="189"/>
      <c r="E2574" s="189"/>
      <c r="F2574" s="189"/>
      <c r="G2574" s="189"/>
    </row>
    <row r="2575" spans="2:7" ht="15">
      <c r="B2575" s="186"/>
      <c r="C2575" s="186"/>
      <c r="D2575" s="187"/>
      <c r="E2575" s="188"/>
      <c r="F2575" s="188"/>
      <c r="G2575" s="188"/>
    </row>
    <row r="2576" spans="2:7" ht="14.25">
      <c r="B2576" s="189"/>
      <c r="C2576" s="189"/>
      <c r="D2576" s="190"/>
      <c r="E2576" s="191"/>
      <c r="F2576" s="192"/>
      <c r="G2576" s="192"/>
    </row>
    <row r="2577" spans="2:7" ht="14.25">
      <c r="B2577" s="193"/>
      <c r="C2577" s="193"/>
      <c r="D2577" s="194"/>
      <c r="E2577" s="195"/>
      <c r="F2577" s="196"/>
      <c r="G2577" s="196"/>
    </row>
    <row r="2578" spans="2:7" ht="14.25">
      <c r="B2578" s="193"/>
      <c r="C2578" s="193"/>
      <c r="D2578" s="194"/>
      <c r="E2578" s="195"/>
      <c r="F2578" s="196"/>
      <c r="G2578" s="196"/>
    </row>
    <row r="2579" spans="2:7" ht="14.25">
      <c r="B2579" s="193"/>
      <c r="C2579" s="193"/>
      <c r="D2579" s="194"/>
      <c r="E2579" s="195"/>
      <c r="F2579" s="196"/>
      <c r="G2579" s="196"/>
    </row>
    <row r="2580" spans="2:7" ht="14.25">
      <c r="B2580" s="193"/>
      <c r="C2580" s="193"/>
      <c r="D2580" s="194"/>
      <c r="E2580" s="195"/>
      <c r="F2580" s="196"/>
      <c r="G2580" s="196"/>
    </row>
    <row r="2581" spans="2:7" ht="14.25">
      <c r="B2581" s="193"/>
      <c r="C2581" s="193"/>
      <c r="D2581" s="194"/>
      <c r="E2581" s="195"/>
      <c r="F2581" s="196"/>
      <c r="G2581" s="196"/>
    </row>
    <row r="2582" spans="2:7" ht="14.25">
      <c r="B2582" s="193"/>
      <c r="C2582" s="193"/>
      <c r="D2582" s="194"/>
      <c r="E2582" s="195"/>
      <c r="F2582" s="196"/>
      <c r="G2582" s="196"/>
    </row>
    <row r="2583" spans="2:7" ht="14.25">
      <c r="B2583" s="193"/>
      <c r="C2583" s="193"/>
      <c r="D2583" s="194"/>
      <c r="E2583" s="195"/>
      <c r="F2583" s="196"/>
      <c r="G2583" s="196"/>
    </row>
    <row r="2584" spans="2:7" ht="14.25">
      <c r="B2584" s="193"/>
      <c r="C2584" s="193"/>
      <c r="D2584" s="194"/>
      <c r="E2584" s="195"/>
      <c r="F2584" s="196"/>
      <c r="G2584" s="196"/>
    </row>
    <row r="2585" spans="2:7" ht="14.25">
      <c r="B2585" s="197"/>
      <c r="C2585" s="197"/>
      <c r="D2585" s="197"/>
      <c r="E2585" s="196"/>
      <c r="F2585" s="197"/>
      <c r="G2585" s="196"/>
    </row>
    <row r="2586" spans="2:7" ht="14.25">
      <c r="B2586" s="197"/>
      <c r="C2586" s="197"/>
      <c r="D2586" s="197"/>
      <c r="E2586" s="198"/>
      <c r="F2586" s="198"/>
      <c r="G2586" s="196"/>
    </row>
    <row r="2587" spans="2:7" ht="14.25">
      <c r="B2587" s="189"/>
      <c r="C2587" s="189"/>
      <c r="D2587" s="189"/>
      <c r="E2587" s="189"/>
      <c r="F2587" s="189"/>
      <c r="G2587" s="189"/>
    </row>
    <row r="2588" spans="2:7" ht="15">
      <c r="B2588" s="186"/>
      <c r="C2588" s="186"/>
      <c r="D2588" s="187"/>
      <c r="E2588" s="188"/>
      <c r="F2588" s="188"/>
      <c r="G2588" s="188"/>
    </row>
    <row r="2589" spans="2:7" ht="14.25">
      <c r="B2589" s="189"/>
      <c r="C2589" s="189"/>
      <c r="D2589" s="190"/>
      <c r="E2589" s="191"/>
      <c r="F2589" s="192"/>
      <c r="G2589" s="192"/>
    </row>
    <row r="2590" spans="2:7" ht="14.25">
      <c r="B2590" s="193"/>
      <c r="C2590" s="193"/>
      <c r="D2590" s="194"/>
      <c r="E2590" s="195"/>
      <c r="F2590" s="196"/>
      <c r="G2590" s="196"/>
    </row>
    <row r="2591" spans="2:7" ht="14.25">
      <c r="B2591" s="193"/>
      <c r="C2591" s="193"/>
      <c r="D2591" s="194"/>
      <c r="E2591" s="195"/>
      <c r="F2591" s="196"/>
      <c r="G2591" s="196"/>
    </row>
    <row r="2592" spans="2:7" ht="14.25">
      <c r="B2592" s="193"/>
      <c r="C2592" s="193"/>
      <c r="D2592" s="194"/>
      <c r="E2592" s="195"/>
      <c r="F2592" s="196"/>
      <c r="G2592" s="196"/>
    </row>
    <row r="2593" spans="2:7" ht="14.25">
      <c r="B2593" s="193"/>
      <c r="C2593" s="193"/>
      <c r="D2593" s="194"/>
      <c r="E2593" s="195"/>
      <c r="F2593" s="196"/>
      <c r="G2593" s="196"/>
    </row>
    <row r="2594" spans="2:7" ht="14.25">
      <c r="B2594" s="193"/>
      <c r="C2594" s="193"/>
      <c r="D2594" s="194"/>
      <c r="E2594" s="195"/>
      <c r="F2594" s="196"/>
      <c r="G2594" s="196"/>
    </row>
    <row r="2595" spans="2:7" ht="14.25">
      <c r="B2595" s="197"/>
      <c r="C2595" s="197"/>
      <c r="D2595" s="197"/>
      <c r="E2595" s="196"/>
      <c r="F2595" s="197"/>
      <c r="G2595" s="196"/>
    </row>
    <row r="2596" spans="2:7" ht="14.25">
      <c r="B2596" s="197"/>
      <c r="C2596" s="197"/>
      <c r="D2596" s="197"/>
      <c r="E2596" s="198"/>
      <c r="F2596" s="198"/>
      <c r="G2596" s="196"/>
    </row>
    <row r="2597" spans="2:7" ht="14.25">
      <c r="B2597" s="189"/>
      <c r="C2597" s="189"/>
      <c r="D2597" s="189"/>
      <c r="E2597" s="189"/>
      <c r="F2597" s="189"/>
      <c r="G2597" s="189"/>
    </row>
    <row r="2598" spans="2:7" ht="15">
      <c r="B2598" s="186"/>
      <c r="C2598" s="186"/>
      <c r="D2598" s="187"/>
      <c r="E2598" s="188"/>
      <c r="F2598" s="188"/>
      <c r="G2598" s="188"/>
    </row>
    <row r="2599" spans="2:7" ht="14.25">
      <c r="B2599" s="189"/>
      <c r="C2599" s="189"/>
      <c r="D2599" s="190"/>
      <c r="E2599" s="191"/>
      <c r="F2599" s="192"/>
      <c r="G2599" s="192"/>
    </row>
    <row r="2600" spans="2:7" ht="14.25">
      <c r="B2600" s="193"/>
      <c r="C2600" s="193"/>
      <c r="D2600" s="194"/>
      <c r="E2600" s="195"/>
      <c r="F2600" s="196"/>
      <c r="G2600" s="196"/>
    </row>
    <row r="2601" spans="2:7" ht="14.25">
      <c r="B2601" s="193"/>
      <c r="C2601" s="193"/>
      <c r="D2601" s="194"/>
      <c r="E2601" s="195"/>
      <c r="F2601" s="196"/>
      <c r="G2601" s="196"/>
    </row>
    <row r="2602" spans="2:7" ht="14.25">
      <c r="B2602" s="193"/>
      <c r="C2602" s="193"/>
      <c r="D2602" s="194"/>
      <c r="E2602" s="195"/>
      <c r="F2602" s="196"/>
      <c r="G2602" s="196"/>
    </row>
    <row r="2603" spans="2:7" ht="14.25">
      <c r="B2603" s="193"/>
      <c r="C2603" s="193"/>
      <c r="D2603" s="194"/>
      <c r="E2603" s="195"/>
      <c r="F2603" s="196"/>
      <c r="G2603" s="196"/>
    </row>
    <row r="2604" spans="2:7" ht="14.25">
      <c r="B2604" s="193"/>
      <c r="C2604" s="193"/>
      <c r="D2604" s="194"/>
      <c r="E2604" s="195"/>
      <c r="F2604" s="196"/>
      <c r="G2604" s="196"/>
    </row>
    <row r="2605" spans="2:7" ht="14.25">
      <c r="B2605" s="197"/>
      <c r="C2605" s="197"/>
      <c r="D2605" s="197"/>
      <c r="E2605" s="196"/>
      <c r="F2605" s="197"/>
      <c r="G2605" s="196"/>
    </row>
    <row r="2606" spans="2:7" ht="14.25">
      <c r="B2606" s="197"/>
      <c r="C2606" s="197"/>
      <c r="D2606" s="197"/>
      <c r="E2606" s="198"/>
      <c r="F2606" s="198"/>
      <c r="G2606" s="196"/>
    </row>
    <row r="2607" spans="2:7" ht="14.25">
      <c r="B2607" s="189"/>
      <c r="C2607" s="189"/>
      <c r="D2607" s="189"/>
      <c r="E2607" s="189"/>
      <c r="F2607" s="189"/>
      <c r="G2607" s="189"/>
    </row>
    <row r="2608" spans="2:7" ht="15">
      <c r="B2608" s="186"/>
      <c r="C2608" s="186"/>
      <c r="D2608" s="187"/>
      <c r="E2608" s="188"/>
      <c r="F2608" s="188"/>
      <c r="G2608" s="188"/>
    </row>
    <row r="2609" spans="2:7" ht="14.25">
      <c r="B2609" s="189"/>
      <c r="C2609" s="189"/>
      <c r="D2609" s="190"/>
      <c r="E2609" s="191"/>
      <c r="F2609" s="192"/>
      <c r="G2609" s="192"/>
    </row>
    <row r="2610" spans="2:7" ht="14.25">
      <c r="B2610" s="193"/>
      <c r="C2610" s="193"/>
      <c r="D2610" s="194"/>
      <c r="E2610" s="195"/>
      <c r="F2610" s="196"/>
      <c r="G2610" s="196"/>
    </row>
    <row r="2611" spans="2:7" ht="14.25">
      <c r="B2611" s="193"/>
      <c r="C2611" s="193"/>
      <c r="D2611" s="194"/>
      <c r="E2611" s="195"/>
      <c r="F2611" s="196"/>
      <c r="G2611" s="196"/>
    </row>
    <row r="2612" spans="2:7" ht="14.25">
      <c r="B2612" s="193"/>
      <c r="C2612" s="193"/>
      <c r="D2612" s="194"/>
      <c r="E2612" s="195"/>
      <c r="F2612" s="196"/>
      <c r="G2612" s="196"/>
    </row>
    <row r="2613" spans="2:7" ht="14.25">
      <c r="B2613" s="193"/>
      <c r="C2613" s="193"/>
      <c r="D2613" s="194"/>
      <c r="E2613" s="195"/>
      <c r="F2613" s="196"/>
      <c r="G2613" s="196"/>
    </row>
    <row r="2614" spans="2:7" ht="14.25">
      <c r="B2614" s="193"/>
      <c r="C2614" s="193"/>
      <c r="D2614" s="194"/>
      <c r="E2614" s="195"/>
      <c r="F2614" s="196"/>
      <c r="G2614" s="196"/>
    </row>
    <row r="2615" spans="2:7" ht="14.25">
      <c r="B2615" s="197"/>
      <c r="C2615" s="197"/>
      <c r="D2615" s="197"/>
      <c r="E2615" s="196"/>
      <c r="F2615" s="197"/>
      <c r="G2615" s="196"/>
    </row>
    <row r="2616" spans="2:7" ht="14.25">
      <c r="B2616" s="197"/>
      <c r="C2616" s="197"/>
      <c r="D2616" s="197"/>
      <c r="E2616" s="198"/>
      <c r="F2616" s="198"/>
      <c r="G2616" s="196"/>
    </row>
    <row r="2617" spans="2:7" ht="14.25">
      <c r="B2617" s="189"/>
      <c r="C2617" s="189"/>
      <c r="D2617" s="189"/>
      <c r="E2617" s="189"/>
      <c r="F2617" s="189"/>
      <c r="G2617" s="189"/>
    </row>
    <row r="2618" spans="2:7" ht="15">
      <c r="B2618" s="186"/>
      <c r="C2618" s="186"/>
      <c r="D2618" s="187"/>
      <c r="E2618" s="188"/>
      <c r="F2618" s="188"/>
      <c r="G2618" s="188"/>
    </row>
    <row r="2619" spans="2:7" ht="14.25">
      <c r="B2619" s="189"/>
      <c r="C2619" s="189"/>
      <c r="D2619" s="190"/>
      <c r="E2619" s="191"/>
      <c r="F2619" s="192"/>
      <c r="G2619" s="192"/>
    </row>
    <row r="2620" spans="2:7" ht="14.25">
      <c r="B2620" s="193"/>
      <c r="C2620" s="193"/>
      <c r="D2620" s="194"/>
      <c r="E2620" s="195"/>
      <c r="F2620" s="196"/>
      <c r="G2620" s="196"/>
    </row>
    <row r="2621" spans="2:7" ht="14.25">
      <c r="B2621" s="193"/>
      <c r="C2621" s="193"/>
      <c r="D2621" s="194"/>
      <c r="E2621" s="195"/>
      <c r="F2621" s="196"/>
      <c r="G2621" s="196"/>
    </row>
    <row r="2622" spans="2:7" ht="14.25">
      <c r="B2622" s="193"/>
      <c r="C2622" s="193"/>
      <c r="D2622" s="194"/>
      <c r="E2622" s="195"/>
      <c r="F2622" s="196"/>
      <c r="G2622" s="196"/>
    </row>
    <row r="2623" spans="2:7" ht="14.25">
      <c r="B2623" s="193"/>
      <c r="C2623" s="193"/>
      <c r="D2623" s="194"/>
      <c r="E2623" s="195"/>
      <c r="F2623" s="196"/>
      <c r="G2623" s="196"/>
    </row>
    <row r="2624" spans="2:7" ht="14.25">
      <c r="B2624" s="193"/>
      <c r="C2624" s="193"/>
      <c r="D2624" s="194"/>
      <c r="E2624" s="195"/>
      <c r="F2624" s="196"/>
      <c r="G2624" s="196"/>
    </row>
    <row r="2625" spans="2:7" ht="14.25">
      <c r="B2625" s="193"/>
      <c r="C2625" s="193"/>
      <c r="D2625" s="194"/>
      <c r="E2625" s="195"/>
      <c r="F2625" s="196"/>
      <c r="G2625" s="196"/>
    </row>
    <row r="2626" spans="2:7" ht="14.25">
      <c r="B2626" s="197"/>
      <c r="C2626" s="197"/>
      <c r="D2626" s="197"/>
      <c r="E2626" s="196"/>
      <c r="F2626" s="197"/>
      <c r="G2626" s="196"/>
    </row>
    <row r="2627" spans="2:7" ht="14.25">
      <c r="B2627" s="197"/>
      <c r="C2627" s="197"/>
      <c r="D2627" s="197"/>
      <c r="E2627" s="198"/>
      <c r="F2627" s="198"/>
      <c r="G2627" s="196"/>
    </row>
    <row r="2628" spans="2:7" ht="14.25">
      <c r="B2628" s="189"/>
      <c r="C2628" s="189"/>
      <c r="D2628" s="189"/>
      <c r="E2628" s="189"/>
      <c r="F2628" s="189"/>
      <c r="G2628" s="189"/>
    </row>
    <row r="2629" spans="2:7" ht="15">
      <c r="B2629" s="186"/>
      <c r="C2629" s="186"/>
      <c r="D2629" s="187"/>
      <c r="E2629" s="188"/>
      <c r="F2629" s="188"/>
      <c r="G2629" s="188"/>
    </row>
    <row r="2630" spans="2:7" ht="14.25">
      <c r="B2630" s="189"/>
      <c r="C2630" s="189"/>
      <c r="D2630" s="190"/>
      <c r="E2630" s="191"/>
      <c r="F2630" s="192"/>
      <c r="G2630" s="192"/>
    </row>
    <row r="2631" spans="2:7" ht="14.25">
      <c r="B2631" s="193"/>
      <c r="C2631" s="193"/>
      <c r="D2631" s="194"/>
      <c r="E2631" s="195"/>
      <c r="F2631" s="196"/>
      <c r="G2631" s="196"/>
    </row>
    <row r="2632" spans="2:7" ht="14.25">
      <c r="B2632" s="193"/>
      <c r="C2632" s="193"/>
      <c r="D2632" s="194"/>
      <c r="E2632" s="195"/>
      <c r="F2632" s="196"/>
      <c r="G2632" s="196"/>
    </row>
    <row r="2633" spans="2:7" ht="14.25">
      <c r="B2633" s="193"/>
      <c r="C2633" s="193"/>
      <c r="D2633" s="194"/>
      <c r="E2633" s="195"/>
      <c r="F2633" s="196"/>
      <c r="G2633" s="196"/>
    </row>
    <row r="2634" spans="2:7" ht="14.25">
      <c r="B2634" s="193"/>
      <c r="C2634" s="193"/>
      <c r="D2634" s="194"/>
      <c r="E2634" s="195"/>
      <c r="F2634" s="196"/>
      <c r="G2634" s="196"/>
    </row>
    <row r="2635" spans="2:7" ht="14.25">
      <c r="B2635" s="193"/>
      <c r="C2635" s="193"/>
      <c r="D2635" s="194"/>
      <c r="E2635" s="195"/>
      <c r="F2635" s="196"/>
      <c r="G2635" s="196"/>
    </row>
    <row r="2636" spans="2:7" ht="14.25">
      <c r="B2636" s="197"/>
      <c r="C2636" s="197"/>
      <c r="D2636" s="197"/>
      <c r="E2636" s="196"/>
      <c r="F2636" s="197"/>
      <c r="G2636" s="196"/>
    </row>
    <row r="2637" spans="2:7" ht="14.25">
      <c r="B2637" s="197"/>
      <c r="C2637" s="197"/>
      <c r="D2637" s="197"/>
      <c r="E2637" s="198"/>
      <c r="F2637" s="198"/>
      <c r="G2637" s="196"/>
    </row>
    <row r="2638" spans="2:7" ht="14.25">
      <c r="B2638" s="189"/>
      <c r="C2638" s="189"/>
      <c r="D2638" s="189"/>
      <c r="E2638" s="189"/>
      <c r="F2638" s="189"/>
      <c r="G2638" s="189"/>
    </row>
    <row r="2639" spans="2:7" ht="15">
      <c r="B2639" s="186"/>
      <c r="C2639" s="186"/>
      <c r="D2639" s="187"/>
      <c r="E2639" s="188"/>
      <c r="F2639" s="188"/>
      <c r="G2639" s="188"/>
    </row>
    <row r="2640" spans="2:7" ht="14.25">
      <c r="B2640" s="189"/>
      <c r="C2640" s="189"/>
      <c r="D2640" s="190"/>
      <c r="E2640" s="191"/>
      <c r="F2640" s="192"/>
      <c r="G2640" s="192"/>
    </row>
    <row r="2641" spans="2:7" ht="14.25">
      <c r="B2641" s="193"/>
      <c r="C2641" s="193"/>
      <c r="D2641" s="194"/>
      <c r="E2641" s="195"/>
      <c r="F2641" s="196"/>
      <c r="G2641" s="196"/>
    </row>
    <row r="2642" spans="2:7" ht="14.25">
      <c r="B2642" s="193"/>
      <c r="C2642" s="193"/>
      <c r="D2642" s="194"/>
      <c r="E2642" s="195"/>
      <c r="F2642" s="196"/>
      <c r="G2642" s="196"/>
    </row>
    <row r="2643" spans="2:7" ht="14.25">
      <c r="B2643" s="193"/>
      <c r="C2643" s="193"/>
      <c r="D2643" s="194"/>
      <c r="E2643" s="195"/>
      <c r="F2643" s="196"/>
      <c r="G2643" s="196"/>
    </row>
    <row r="2644" spans="2:7" ht="14.25">
      <c r="B2644" s="193"/>
      <c r="C2644" s="193"/>
      <c r="D2644" s="194"/>
      <c r="E2644" s="195"/>
      <c r="F2644" s="196"/>
      <c r="G2644" s="196"/>
    </row>
    <row r="2645" spans="2:7" ht="14.25">
      <c r="B2645" s="193"/>
      <c r="C2645" s="193"/>
      <c r="D2645" s="194"/>
      <c r="E2645" s="195"/>
      <c r="F2645" s="196"/>
      <c r="G2645" s="196"/>
    </row>
    <row r="2646" spans="2:7" ht="14.25">
      <c r="B2646" s="197"/>
      <c r="C2646" s="197"/>
      <c r="D2646" s="197"/>
      <c r="E2646" s="196"/>
      <c r="F2646" s="197"/>
      <c r="G2646" s="196"/>
    </row>
    <row r="2647" spans="2:7" ht="14.25">
      <c r="B2647" s="197"/>
      <c r="C2647" s="197"/>
      <c r="D2647" s="197"/>
      <c r="E2647" s="198"/>
      <c r="F2647" s="198"/>
      <c r="G2647" s="196"/>
    </row>
    <row r="2648" spans="2:7" ht="14.25">
      <c r="B2648" s="189"/>
      <c r="C2648" s="189"/>
      <c r="D2648" s="189"/>
      <c r="E2648" s="189"/>
      <c r="F2648" s="189"/>
      <c r="G2648" s="189"/>
    </row>
    <row r="2649" spans="2:7" ht="15">
      <c r="B2649" s="186"/>
      <c r="C2649" s="186"/>
      <c r="D2649" s="187"/>
      <c r="E2649" s="188"/>
      <c r="F2649" s="188"/>
      <c r="G2649" s="188"/>
    </row>
    <row r="2650" spans="2:7" ht="14.25">
      <c r="B2650" s="189"/>
      <c r="C2650" s="189"/>
      <c r="D2650" s="190"/>
      <c r="E2650" s="191"/>
      <c r="F2650" s="192"/>
      <c r="G2650" s="192"/>
    </row>
    <row r="2651" spans="2:7" ht="14.25">
      <c r="B2651" s="193"/>
      <c r="C2651" s="193"/>
      <c r="D2651" s="194"/>
      <c r="E2651" s="195"/>
      <c r="F2651" s="196"/>
      <c r="G2651" s="196"/>
    </row>
    <row r="2652" spans="2:7" ht="14.25">
      <c r="B2652" s="193"/>
      <c r="C2652" s="193"/>
      <c r="D2652" s="194"/>
      <c r="E2652" s="195"/>
      <c r="F2652" s="196"/>
      <c r="G2652" s="196"/>
    </row>
    <row r="2653" spans="2:7" ht="14.25">
      <c r="B2653" s="193"/>
      <c r="C2653" s="193"/>
      <c r="D2653" s="194"/>
      <c r="E2653" s="195"/>
      <c r="F2653" s="196"/>
      <c r="G2653" s="196"/>
    </row>
    <row r="2654" spans="2:7" ht="14.25">
      <c r="B2654" s="193"/>
      <c r="C2654" s="193"/>
      <c r="D2654" s="194"/>
      <c r="E2654" s="195"/>
      <c r="F2654" s="196"/>
      <c r="G2654" s="196"/>
    </row>
    <row r="2655" spans="2:7" ht="14.25">
      <c r="B2655" s="193"/>
      <c r="C2655" s="193"/>
      <c r="D2655" s="194"/>
      <c r="E2655" s="195"/>
      <c r="F2655" s="196"/>
      <c r="G2655" s="196"/>
    </row>
    <row r="2656" spans="2:7" ht="14.25">
      <c r="B2656" s="197"/>
      <c r="C2656" s="197"/>
      <c r="D2656" s="197"/>
      <c r="E2656" s="196"/>
      <c r="F2656" s="197"/>
      <c r="G2656" s="196"/>
    </row>
    <row r="2657" spans="2:7" ht="14.25">
      <c r="B2657" s="197"/>
      <c r="C2657" s="197"/>
      <c r="D2657" s="197"/>
      <c r="E2657" s="198"/>
      <c r="F2657" s="198"/>
      <c r="G2657" s="196"/>
    </row>
    <row r="2658" spans="2:7" ht="14.25">
      <c r="B2658" s="189"/>
      <c r="C2658" s="189"/>
      <c r="D2658" s="189"/>
      <c r="E2658" s="189"/>
      <c r="F2658" s="189"/>
      <c r="G2658" s="189"/>
    </row>
    <row r="2659" spans="2:7" ht="15">
      <c r="B2659" s="186"/>
      <c r="C2659" s="186"/>
      <c r="D2659" s="187"/>
      <c r="E2659" s="188"/>
      <c r="F2659" s="188"/>
      <c r="G2659" s="188"/>
    </row>
    <row r="2660" spans="2:7" ht="14.25">
      <c r="B2660" s="189"/>
      <c r="C2660" s="189"/>
      <c r="D2660" s="190"/>
      <c r="E2660" s="191"/>
      <c r="F2660" s="192"/>
      <c r="G2660" s="192"/>
    </row>
    <row r="2661" spans="2:7" ht="14.25">
      <c r="B2661" s="193"/>
      <c r="C2661" s="193"/>
      <c r="D2661" s="194"/>
      <c r="E2661" s="195"/>
      <c r="F2661" s="196"/>
      <c r="G2661" s="196"/>
    </row>
    <row r="2662" spans="2:7" ht="14.25">
      <c r="B2662" s="193"/>
      <c r="C2662" s="193"/>
      <c r="D2662" s="194"/>
      <c r="E2662" s="195"/>
      <c r="F2662" s="196"/>
      <c r="G2662" s="196"/>
    </row>
    <row r="2663" spans="2:7" ht="14.25">
      <c r="B2663" s="193"/>
      <c r="C2663" s="193"/>
      <c r="D2663" s="194"/>
      <c r="E2663" s="195"/>
      <c r="F2663" s="196"/>
      <c r="G2663" s="196"/>
    </row>
    <row r="2664" spans="2:7" ht="14.25">
      <c r="B2664" s="193"/>
      <c r="C2664" s="193"/>
      <c r="D2664" s="194"/>
      <c r="E2664" s="195"/>
      <c r="F2664" s="196"/>
      <c r="G2664" s="196"/>
    </row>
    <row r="2665" spans="2:7" ht="14.25">
      <c r="B2665" s="193"/>
      <c r="C2665" s="193"/>
      <c r="D2665" s="194"/>
      <c r="E2665" s="195"/>
      <c r="F2665" s="196"/>
      <c r="G2665" s="196"/>
    </row>
    <row r="2666" spans="2:7" ht="14.25">
      <c r="B2666" s="197"/>
      <c r="C2666" s="197"/>
      <c r="D2666" s="197"/>
      <c r="E2666" s="196"/>
      <c r="F2666" s="197"/>
      <c r="G2666" s="196"/>
    </row>
    <row r="2667" spans="2:7" ht="14.25">
      <c r="B2667" s="197"/>
      <c r="C2667" s="197"/>
      <c r="D2667" s="197"/>
      <c r="E2667" s="198"/>
      <c r="F2667" s="198"/>
      <c r="G2667" s="196"/>
    </row>
    <row r="2668" spans="2:7" ht="14.25">
      <c r="B2668" s="189"/>
      <c r="C2668" s="189"/>
      <c r="D2668" s="189"/>
      <c r="E2668" s="189"/>
      <c r="F2668" s="189"/>
      <c r="G2668" s="189"/>
    </row>
    <row r="2669" spans="2:7" ht="15">
      <c r="B2669" s="186"/>
      <c r="C2669" s="186"/>
      <c r="D2669" s="187"/>
      <c r="E2669" s="188"/>
      <c r="F2669" s="188"/>
      <c r="G2669" s="188"/>
    </row>
    <row r="2670" spans="2:7" ht="14.25">
      <c r="B2670" s="189"/>
      <c r="C2670" s="189"/>
      <c r="D2670" s="190"/>
      <c r="E2670" s="191"/>
      <c r="F2670" s="192"/>
      <c r="G2670" s="192"/>
    </row>
    <row r="2671" spans="2:7" ht="14.25">
      <c r="B2671" s="193"/>
      <c r="C2671" s="193"/>
      <c r="D2671" s="194"/>
      <c r="E2671" s="195"/>
      <c r="F2671" s="196"/>
      <c r="G2671" s="196"/>
    </row>
    <row r="2672" spans="2:7" ht="14.25">
      <c r="B2672" s="193"/>
      <c r="C2672" s="193"/>
      <c r="D2672" s="194"/>
      <c r="E2672" s="195"/>
      <c r="F2672" s="196"/>
      <c r="G2672" s="196"/>
    </row>
    <row r="2673" spans="2:7" ht="14.25">
      <c r="B2673" s="193"/>
      <c r="C2673" s="193"/>
      <c r="D2673" s="194"/>
      <c r="E2673" s="195"/>
      <c r="F2673" s="196"/>
      <c r="G2673" s="196"/>
    </row>
    <row r="2674" spans="2:7" ht="14.25">
      <c r="B2674" s="193"/>
      <c r="C2674" s="193"/>
      <c r="D2674" s="194"/>
      <c r="E2674" s="195"/>
      <c r="F2674" s="196"/>
      <c r="G2674" s="196"/>
    </row>
    <row r="2675" spans="2:7" ht="14.25">
      <c r="B2675" s="193"/>
      <c r="C2675" s="193"/>
      <c r="D2675" s="194"/>
      <c r="E2675" s="195"/>
      <c r="F2675" s="196"/>
      <c r="G2675" s="196"/>
    </row>
    <row r="2676" spans="2:7" ht="14.25">
      <c r="B2676" s="197"/>
      <c r="C2676" s="197"/>
      <c r="D2676" s="197"/>
      <c r="E2676" s="196"/>
      <c r="F2676" s="197"/>
      <c r="G2676" s="196"/>
    </row>
    <row r="2677" spans="2:7" ht="14.25">
      <c r="B2677" s="197"/>
      <c r="C2677" s="197"/>
      <c r="D2677" s="197"/>
      <c r="E2677" s="198"/>
      <c r="F2677" s="198"/>
      <c r="G2677" s="196"/>
    </row>
    <row r="2678" spans="2:7" ht="14.25">
      <c r="B2678" s="189"/>
      <c r="C2678" s="189"/>
      <c r="D2678" s="189"/>
      <c r="E2678" s="189"/>
      <c r="F2678" s="189"/>
      <c r="G2678" s="189"/>
    </row>
    <row r="2679" spans="2:7" ht="15">
      <c r="B2679" s="186"/>
      <c r="C2679" s="186"/>
      <c r="D2679" s="187"/>
      <c r="E2679" s="188"/>
      <c r="F2679" s="188"/>
      <c r="G2679" s="188"/>
    </row>
    <row r="2680" spans="2:7" ht="14.25">
      <c r="B2680" s="189"/>
      <c r="C2680" s="189"/>
      <c r="D2680" s="190"/>
      <c r="E2680" s="191"/>
      <c r="F2680" s="192"/>
      <c r="G2680" s="192"/>
    </row>
    <row r="2681" spans="2:7" ht="14.25">
      <c r="B2681" s="193"/>
      <c r="C2681" s="193"/>
      <c r="D2681" s="194"/>
      <c r="E2681" s="195"/>
      <c r="F2681" s="196"/>
      <c r="G2681" s="196"/>
    </row>
    <row r="2682" spans="2:7" ht="14.25">
      <c r="B2682" s="193"/>
      <c r="C2682" s="193"/>
      <c r="D2682" s="194"/>
      <c r="E2682" s="195"/>
      <c r="F2682" s="196"/>
      <c r="G2682" s="196"/>
    </row>
    <row r="2683" spans="2:7" ht="14.25">
      <c r="B2683" s="193"/>
      <c r="C2683" s="193"/>
      <c r="D2683" s="194"/>
      <c r="E2683" s="195"/>
      <c r="F2683" s="196"/>
      <c r="G2683" s="196"/>
    </row>
    <row r="2684" spans="2:7" ht="14.25">
      <c r="B2684" s="193"/>
      <c r="C2684" s="193"/>
      <c r="D2684" s="194"/>
      <c r="E2684" s="195"/>
      <c r="F2684" s="196"/>
      <c r="G2684" s="196"/>
    </row>
    <row r="2685" spans="2:7" ht="14.25">
      <c r="B2685" s="193"/>
      <c r="C2685" s="193"/>
      <c r="D2685" s="194"/>
      <c r="E2685" s="195"/>
      <c r="F2685" s="196"/>
      <c r="G2685" s="196"/>
    </row>
    <row r="2686" spans="2:7" ht="14.25">
      <c r="B2686" s="193"/>
      <c r="C2686" s="193"/>
      <c r="D2686" s="194"/>
      <c r="E2686" s="195"/>
      <c r="F2686" s="196"/>
      <c r="G2686" s="196"/>
    </row>
    <row r="2687" spans="2:7" ht="14.25">
      <c r="B2687" s="197"/>
      <c r="C2687" s="197"/>
      <c r="D2687" s="197"/>
      <c r="E2687" s="196"/>
      <c r="F2687" s="197"/>
      <c r="G2687" s="196"/>
    </row>
    <row r="2688" spans="2:7" ht="14.25">
      <c r="B2688" s="197"/>
      <c r="C2688" s="197"/>
      <c r="D2688" s="197"/>
      <c r="E2688" s="198"/>
      <c r="F2688" s="198"/>
      <c r="G2688" s="196"/>
    </row>
    <row r="2689" spans="2:7" ht="14.25">
      <c r="B2689" s="189"/>
      <c r="C2689" s="189"/>
      <c r="D2689" s="189"/>
      <c r="E2689" s="189"/>
      <c r="F2689" s="189"/>
      <c r="G2689" s="189"/>
    </row>
    <row r="2690" spans="2:7" ht="15">
      <c r="B2690" s="186"/>
      <c r="C2690" s="186"/>
      <c r="D2690" s="187"/>
      <c r="E2690" s="188"/>
      <c r="F2690" s="188"/>
      <c r="G2690" s="188"/>
    </row>
    <row r="2691" spans="2:7" ht="14.25">
      <c r="B2691" s="189"/>
      <c r="C2691" s="189"/>
      <c r="D2691" s="190"/>
      <c r="E2691" s="191"/>
      <c r="F2691" s="192"/>
      <c r="G2691" s="192"/>
    </row>
    <row r="2692" spans="2:7" ht="14.25">
      <c r="B2692" s="193"/>
      <c r="C2692" s="193"/>
      <c r="D2692" s="194"/>
      <c r="E2692" s="195"/>
      <c r="F2692" s="196"/>
      <c r="G2692" s="196"/>
    </row>
    <row r="2693" spans="2:7" ht="14.25">
      <c r="B2693" s="193"/>
      <c r="C2693" s="193"/>
      <c r="D2693" s="194"/>
      <c r="E2693" s="195"/>
      <c r="F2693" s="196"/>
      <c r="G2693" s="196"/>
    </row>
    <row r="2694" spans="2:7" ht="14.25">
      <c r="B2694" s="193"/>
      <c r="C2694" s="193"/>
      <c r="D2694" s="194"/>
      <c r="E2694" s="195"/>
      <c r="F2694" s="196"/>
      <c r="G2694" s="196"/>
    </row>
    <row r="2695" spans="2:7" ht="14.25">
      <c r="B2695" s="193"/>
      <c r="C2695" s="193"/>
      <c r="D2695" s="194"/>
      <c r="E2695" s="195"/>
      <c r="F2695" s="196"/>
      <c r="G2695" s="196"/>
    </row>
    <row r="2696" spans="2:7" ht="14.25">
      <c r="B2696" s="193"/>
      <c r="C2696" s="193"/>
      <c r="D2696" s="194"/>
      <c r="E2696" s="195"/>
      <c r="F2696" s="196"/>
      <c r="G2696" s="196"/>
    </row>
    <row r="2697" spans="2:7" ht="14.25">
      <c r="B2697" s="193"/>
      <c r="C2697" s="193"/>
      <c r="D2697" s="194"/>
      <c r="E2697" s="195"/>
      <c r="F2697" s="196"/>
      <c r="G2697" s="196"/>
    </row>
    <row r="2698" spans="2:7" ht="14.25">
      <c r="B2698" s="197"/>
      <c r="C2698" s="197"/>
      <c r="D2698" s="197"/>
      <c r="E2698" s="196"/>
      <c r="F2698" s="197"/>
      <c r="G2698" s="196"/>
    </row>
    <row r="2699" spans="2:7" ht="14.25">
      <c r="B2699" s="197"/>
      <c r="C2699" s="197"/>
      <c r="D2699" s="197"/>
      <c r="E2699" s="198"/>
      <c r="F2699" s="198"/>
      <c r="G2699" s="196"/>
    </row>
    <row r="2700" spans="2:7" ht="14.25">
      <c r="B2700" s="189"/>
      <c r="C2700" s="189"/>
      <c r="D2700" s="189"/>
      <c r="E2700" s="189"/>
      <c r="F2700" s="189"/>
      <c r="G2700" s="189"/>
    </row>
    <row r="2701" spans="2:7" ht="15">
      <c r="B2701" s="186"/>
      <c r="C2701" s="186"/>
      <c r="D2701" s="187"/>
      <c r="E2701" s="188"/>
      <c r="F2701" s="188"/>
      <c r="G2701" s="188"/>
    </row>
    <row r="2702" spans="2:7" ht="14.25">
      <c r="B2702" s="189"/>
      <c r="C2702" s="189"/>
      <c r="D2702" s="190"/>
      <c r="E2702" s="191"/>
      <c r="F2702" s="192"/>
      <c r="G2702" s="192"/>
    </row>
    <row r="2703" spans="2:7" ht="14.25">
      <c r="B2703" s="193"/>
      <c r="C2703" s="193"/>
      <c r="D2703" s="194"/>
      <c r="E2703" s="195"/>
      <c r="F2703" s="196"/>
      <c r="G2703" s="196"/>
    </row>
    <row r="2704" spans="2:7" ht="14.25">
      <c r="B2704" s="193"/>
      <c r="C2704" s="193"/>
      <c r="D2704" s="194"/>
      <c r="E2704" s="195"/>
      <c r="F2704" s="196"/>
      <c r="G2704" s="196"/>
    </row>
    <row r="2705" spans="2:7" ht="14.25">
      <c r="B2705" s="193"/>
      <c r="C2705" s="193"/>
      <c r="D2705" s="194"/>
      <c r="E2705" s="195"/>
      <c r="F2705" s="196"/>
      <c r="G2705" s="196"/>
    </row>
    <row r="2706" spans="2:7" ht="14.25">
      <c r="B2706" s="193"/>
      <c r="C2706" s="193"/>
      <c r="D2706" s="194"/>
      <c r="E2706" s="195"/>
      <c r="F2706" s="196"/>
      <c r="G2706" s="196"/>
    </row>
    <row r="2707" spans="2:7" ht="14.25">
      <c r="B2707" s="193"/>
      <c r="C2707" s="193"/>
      <c r="D2707" s="194"/>
      <c r="E2707" s="195"/>
      <c r="F2707" s="196"/>
      <c r="G2707" s="196"/>
    </row>
    <row r="2708" spans="2:7" ht="14.25">
      <c r="B2708" s="197"/>
      <c r="C2708" s="197"/>
      <c r="D2708" s="197"/>
      <c r="E2708" s="196"/>
      <c r="F2708" s="197"/>
      <c r="G2708" s="196"/>
    </row>
    <row r="2709" spans="2:7" ht="14.25">
      <c r="B2709" s="197"/>
      <c r="C2709" s="197"/>
      <c r="D2709" s="197"/>
      <c r="E2709" s="198"/>
      <c r="F2709" s="198"/>
      <c r="G2709" s="196"/>
    </row>
    <row r="2710" spans="2:7" ht="14.25">
      <c r="B2710" s="189"/>
      <c r="C2710" s="189"/>
      <c r="D2710" s="189"/>
      <c r="E2710" s="189"/>
      <c r="F2710" s="189"/>
      <c r="G2710" s="189"/>
    </row>
    <row r="2711" spans="2:7" ht="15">
      <c r="B2711" s="186"/>
      <c r="C2711" s="186"/>
      <c r="D2711" s="187"/>
      <c r="E2711" s="188"/>
      <c r="F2711" s="188"/>
      <c r="G2711" s="188"/>
    </row>
    <row r="2712" spans="2:7" ht="14.25">
      <c r="B2712" s="189"/>
      <c r="C2712" s="189"/>
      <c r="D2712" s="190"/>
      <c r="E2712" s="191"/>
      <c r="F2712" s="192"/>
      <c r="G2712" s="192"/>
    </row>
    <row r="2713" spans="2:7" ht="14.25">
      <c r="B2713" s="193"/>
      <c r="C2713" s="193"/>
      <c r="D2713" s="194"/>
      <c r="E2713" s="195"/>
      <c r="F2713" s="196"/>
      <c r="G2713" s="196"/>
    </row>
    <row r="2714" spans="2:7" ht="14.25">
      <c r="B2714" s="193"/>
      <c r="C2714" s="193"/>
      <c r="D2714" s="194"/>
      <c r="E2714" s="195"/>
      <c r="F2714" s="196"/>
      <c r="G2714" s="196"/>
    </row>
    <row r="2715" spans="2:7" ht="14.25">
      <c r="B2715" s="193"/>
      <c r="C2715" s="193"/>
      <c r="D2715" s="194"/>
      <c r="E2715" s="195"/>
      <c r="F2715" s="196"/>
      <c r="G2715" s="196"/>
    </row>
    <row r="2716" spans="2:7" ht="14.25">
      <c r="B2716" s="193"/>
      <c r="C2716" s="193"/>
      <c r="D2716" s="194"/>
      <c r="E2716" s="195"/>
      <c r="F2716" s="196"/>
      <c r="G2716" s="196"/>
    </row>
    <row r="2717" spans="2:7" ht="14.25">
      <c r="B2717" s="193"/>
      <c r="C2717" s="193"/>
      <c r="D2717" s="194"/>
      <c r="E2717" s="195"/>
      <c r="F2717" s="196"/>
      <c r="G2717" s="196"/>
    </row>
    <row r="2718" spans="2:7" ht="14.25">
      <c r="B2718" s="197"/>
      <c r="C2718" s="197"/>
      <c r="D2718" s="197"/>
      <c r="E2718" s="196"/>
      <c r="F2718" s="197"/>
      <c r="G2718" s="196"/>
    </row>
    <row r="2719" spans="2:7" ht="14.25">
      <c r="B2719" s="197"/>
      <c r="C2719" s="197"/>
      <c r="D2719" s="197"/>
      <c r="E2719" s="198"/>
      <c r="F2719" s="198"/>
      <c r="G2719" s="196"/>
    </row>
    <row r="2720" spans="2:7" ht="14.25">
      <c r="B2720" s="189"/>
      <c r="C2720" s="189"/>
      <c r="D2720" s="189"/>
      <c r="E2720" s="189"/>
      <c r="F2720" s="189"/>
      <c r="G2720" s="189"/>
    </row>
    <row r="2721" spans="2:7" ht="15">
      <c r="B2721" s="186"/>
      <c r="C2721" s="186"/>
      <c r="D2721" s="187"/>
      <c r="E2721" s="188"/>
      <c r="F2721" s="188"/>
      <c r="G2721" s="188"/>
    </row>
    <row r="2722" spans="2:7" ht="14.25">
      <c r="B2722" s="189"/>
      <c r="C2722" s="189"/>
      <c r="D2722" s="190"/>
      <c r="E2722" s="191"/>
      <c r="F2722" s="192"/>
      <c r="G2722" s="192"/>
    </row>
    <row r="2723" spans="2:7" ht="14.25">
      <c r="B2723" s="193"/>
      <c r="C2723" s="193"/>
      <c r="D2723" s="194"/>
      <c r="E2723" s="195"/>
      <c r="F2723" s="196"/>
      <c r="G2723" s="196"/>
    </row>
    <row r="2724" spans="2:7" ht="14.25">
      <c r="B2724" s="193"/>
      <c r="C2724" s="193"/>
      <c r="D2724" s="194"/>
      <c r="E2724" s="195"/>
      <c r="F2724" s="196"/>
      <c r="G2724" s="196"/>
    </row>
    <row r="2725" spans="2:7" ht="14.25">
      <c r="B2725" s="193"/>
      <c r="C2725" s="193"/>
      <c r="D2725" s="194"/>
      <c r="E2725" s="195"/>
      <c r="F2725" s="196"/>
      <c r="G2725" s="196"/>
    </row>
    <row r="2726" spans="2:7" ht="14.25">
      <c r="B2726" s="193"/>
      <c r="C2726" s="193"/>
      <c r="D2726" s="194"/>
      <c r="E2726" s="195"/>
      <c r="F2726" s="196"/>
      <c r="G2726" s="196"/>
    </row>
    <row r="2727" spans="2:7" ht="14.25">
      <c r="B2727" s="193"/>
      <c r="C2727" s="193"/>
      <c r="D2727" s="194"/>
      <c r="E2727" s="195"/>
      <c r="F2727" s="196"/>
      <c r="G2727" s="196"/>
    </row>
    <row r="2728" spans="2:7" ht="14.25">
      <c r="B2728" s="197"/>
      <c r="C2728" s="197"/>
      <c r="D2728" s="197"/>
      <c r="E2728" s="196"/>
      <c r="F2728" s="197"/>
      <c r="G2728" s="196"/>
    </row>
    <row r="2729" spans="2:7" ht="14.25">
      <c r="B2729" s="197"/>
      <c r="C2729" s="197"/>
      <c r="D2729" s="197"/>
      <c r="E2729" s="198"/>
      <c r="F2729" s="198"/>
      <c r="G2729" s="196"/>
    </row>
    <row r="2730" spans="2:7" ht="14.25">
      <c r="B2730" s="189"/>
      <c r="C2730" s="189"/>
      <c r="D2730" s="189"/>
      <c r="E2730" s="189"/>
      <c r="F2730" s="189"/>
      <c r="G2730" s="189"/>
    </row>
    <row r="2731" spans="2:7" ht="15">
      <c r="B2731" s="186"/>
      <c r="C2731" s="186"/>
      <c r="D2731" s="187"/>
      <c r="E2731" s="188"/>
      <c r="F2731" s="188"/>
      <c r="G2731" s="188"/>
    </row>
    <row r="2732" spans="2:7" ht="14.25">
      <c r="B2732" s="189"/>
      <c r="C2732" s="189"/>
      <c r="D2732" s="190"/>
      <c r="E2732" s="191"/>
      <c r="F2732" s="192"/>
      <c r="G2732" s="192"/>
    </row>
    <row r="2733" spans="2:7" ht="14.25">
      <c r="B2733" s="193"/>
      <c r="C2733" s="193"/>
      <c r="D2733" s="194"/>
      <c r="E2733" s="195"/>
      <c r="F2733" s="196"/>
      <c r="G2733" s="196"/>
    </row>
    <row r="2734" spans="2:7" ht="14.25">
      <c r="B2734" s="193"/>
      <c r="C2734" s="193"/>
      <c r="D2734" s="194"/>
      <c r="E2734" s="195"/>
      <c r="F2734" s="196"/>
      <c r="G2734" s="196"/>
    </row>
    <row r="2735" spans="2:7" ht="14.25">
      <c r="B2735" s="193"/>
      <c r="C2735" s="193"/>
      <c r="D2735" s="194"/>
      <c r="E2735" s="195"/>
      <c r="F2735" s="196"/>
      <c r="G2735" s="196"/>
    </row>
    <row r="2736" spans="2:7" ht="14.25">
      <c r="B2736" s="193"/>
      <c r="C2736" s="193"/>
      <c r="D2736" s="194"/>
      <c r="E2736" s="195"/>
      <c r="F2736" s="196"/>
      <c r="G2736" s="196"/>
    </row>
    <row r="2737" spans="2:7" ht="14.25">
      <c r="B2737" s="193"/>
      <c r="C2737" s="193"/>
      <c r="D2737" s="194"/>
      <c r="E2737" s="195"/>
      <c r="F2737" s="196"/>
      <c r="G2737" s="196"/>
    </row>
    <row r="2738" spans="2:7" ht="14.25">
      <c r="B2738" s="197"/>
      <c r="C2738" s="197"/>
      <c r="D2738" s="197"/>
      <c r="E2738" s="196"/>
      <c r="F2738" s="197"/>
      <c r="G2738" s="196"/>
    </row>
    <row r="2739" spans="2:7" ht="14.25">
      <c r="B2739" s="197"/>
      <c r="C2739" s="197"/>
      <c r="D2739" s="197"/>
      <c r="E2739" s="198"/>
      <c r="F2739" s="198"/>
      <c r="G2739" s="196"/>
    </row>
    <row r="2740" spans="2:7" ht="14.25">
      <c r="B2740" s="189"/>
      <c r="C2740" s="189"/>
      <c r="D2740" s="189"/>
      <c r="E2740" s="189"/>
      <c r="F2740" s="189"/>
      <c r="G2740" s="189"/>
    </row>
    <row r="2741" spans="2:7" ht="15">
      <c r="B2741" s="186"/>
      <c r="C2741" s="186"/>
      <c r="D2741" s="187"/>
      <c r="E2741" s="188"/>
      <c r="F2741" s="188"/>
      <c r="G2741" s="188"/>
    </row>
    <row r="2742" spans="2:7" ht="14.25">
      <c r="B2742" s="189"/>
      <c r="C2742" s="189"/>
      <c r="D2742" s="190"/>
      <c r="E2742" s="191"/>
      <c r="F2742" s="192"/>
      <c r="G2742" s="192"/>
    </row>
    <row r="2743" spans="2:7" ht="14.25">
      <c r="B2743" s="193"/>
      <c r="C2743" s="193"/>
      <c r="D2743" s="194"/>
      <c r="E2743" s="195"/>
      <c r="F2743" s="196"/>
      <c r="G2743" s="196"/>
    </row>
    <row r="2744" spans="2:7" ht="14.25">
      <c r="B2744" s="193"/>
      <c r="C2744" s="193"/>
      <c r="D2744" s="194"/>
      <c r="E2744" s="195"/>
      <c r="F2744" s="196"/>
      <c r="G2744" s="196"/>
    </row>
    <row r="2745" spans="2:7" ht="14.25">
      <c r="B2745" s="193"/>
      <c r="C2745" s="193"/>
      <c r="D2745" s="194"/>
      <c r="E2745" s="195"/>
      <c r="F2745" s="196"/>
      <c r="G2745" s="196"/>
    </row>
    <row r="2746" spans="2:7" ht="14.25">
      <c r="B2746" s="193"/>
      <c r="C2746" s="193"/>
      <c r="D2746" s="194"/>
      <c r="E2746" s="195"/>
      <c r="F2746" s="196"/>
      <c r="G2746" s="196"/>
    </row>
    <row r="2747" spans="2:7" ht="14.25">
      <c r="B2747" s="193"/>
      <c r="C2747" s="193"/>
      <c r="D2747" s="194"/>
      <c r="E2747" s="195"/>
      <c r="F2747" s="196"/>
      <c r="G2747" s="196"/>
    </row>
    <row r="2748" spans="2:7" ht="14.25">
      <c r="B2748" s="197"/>
      <c r="C2748" s="197"/>
      <c r="D2748" s="197"/>
      <c r="E2748" s="196"/>
      <c r="F2748" s="197"/>
      <c r="G2748" s="196"/>
    </row>
    <row r="2749" spans="2:7" ht="14.25">
      <c r="B2749" s="197"/>
      <c r="C2749" s="197"/>
      <c r="D2749" s="197"/>
      <c r="E2749" s="198"/>
      <c r="F2749" s="198"/>
      <c r="G2749" s="196"/>
    </row>
    <row r="2750" spans="2:7" ht="14.25">
      <c r="B2750" s="189"/>
      <c r="C2750" s="189"/>
      <c r="D2750" s="189"/>
      <c r="E2750" s="189"/>
      <c r="F2750" s="189"/>
      <c r="G2750" s="189"/>
    </row>
    <row r="2751" spans="2:7" ht="15">
      <c r="B2751" s="186"/>
      <c r="C2751" s="186"/>
      <c r="D2751" s="187"/>
      <c r="E2751" s="188"/>
      <c r="F2751" s="188"/>
      <c r="G2751" s="188"/>
    </row>
    <row r="2752" spans="2:7" ht="14.25">
      <c r="B2752" s="189"/>
      <c r="C2752" s="189"/>
      <c r="D2752" s="190"/>
      <c r="E2752" s="191"/>
      <c r="F2752" s="192"/>
      <c r="G2752" s="192"/>
    </row>
    <row r="2753" spans="2:7" ht="14.25">
      <c r="B2753" s="193"/>
      <c r="C2753" s="193"/>
      <c r="D2753" s="194"/>
      <c r="E2753" s="195"/>
      <c r="F2753" s="196"/>
      <c r="G2753" s="196"/>
    </row>
    <row r="2754" spans="2:7" ht="14.25">
      <c r="B2754" s="193"/>
      <c r="C2754" s="193"/>
      <c r="D2754" s="194"/>
      <c r="E2754" s="195"/>
      <c r="F2754" s="196"/>
      <c r="G2754" s="196"/>
    </row>
    <row r="2755" spans="2:7" ht="14.25">
      <c r="B2755" s="193"/>
      <c r="C2755" s="193"/>
      <c r="D2755" s="194"/>
      <c r="E2755" s="195"/>
      <c r="F2755" s="196"/>
      <c r="G2755" s="196"/>
    </row>
    <row r="2756" spans="2:7" ht="14.25">
      <c r="B2756" s="193"/>
      <c r="C2756" s="193"/>
      <c r="D2756" s="194"/>
      <c r="E2756" s="195"/>
      <c r="F2756" s="196"/>
      <c r="G2756" s="196"/>
    </row>
    <row r="2757" spans="2:7" ht="14.25">
      <c r="B2757" s="193"/>
      <c r="C2757" s="193"/>
      <c r="D2757" s="194"/>
      <c r="E2757" s="195"/>
      <c r="F2757" s="196"/>
      <c r="G2757" s="196"/>
    </row>
    <row r="2758" spans="2:7" ht="14.25">
      <c r="B2758" s="193"/>
      <c r="C2758" s="193"/>
      <c r="D2758" s="194"/>
      <c r="E2758" s="195"/>
      <c r="F2758" s="196"/>
      <c r="G2758" s="196"/>
    </row>
    <row r="2759" spans="2:7" ht="14.25">
      <c r="B2759" s="197"/>
      <c r="C2759" s="197"/>
      <c r="D2759" s="197"/>
      <c r="E2759" s="196"/>
      <c r="F2759" s="197"/>
      <c r="G2759" s="196"/>
    </row>
    <row r="2760" spans="2:7" ht="14.25">
      <c r="B2760" s="197"/>
      <c r="C2760" s="197"/>
      <c r="D2760" s="197"/>
      <c r="E2760" s="198"/>
      <c r="F2760" s="198"/>
      <c r="G2760" s="196"/>
    </row>
    <row r="2761" spans="2:7" ht="14.25">
      <c r="B2761" s="189"/>
      <c r="C2761" s="189"/>
      <c r="D2761" s="189"/>
      <c r="E2761" s="189"/>
      <c r="F2761" s="189"/>
      <c r="G2761" s="189"/>
    </row>
    <row r="2762" spans="2:7" ht="15">
      <c r="B2762" s="186"/>
      <c r="C2762" s="186"/>
      <c r="D2762" s="187"/>
      <c r="E2762" s="188"/>
      <c r="F2762" s="188"/>
      <c r="G2762" s="188"/>
    </row>
    <row r="2763" spans="2:7" ht="14.25">
      <c r="B2763" s="189"/>
      <c r="C2763" s="189"/>
      <c r="D2763" s="190"/>
      <c r="E2763" s="191"/>
      <c r="F2763" s="192"/>
      <c r="G2763" s="192"/>
    </row>
    <row r="2764" spans="2:7" ht="14.25">
      <c r="B2764" s="193"/>
      <c r="C2764" s="193"/>
      <c r="D2764" s="194"/>
      <c r="E2764" s="195"/>
      <c r="F2764" s="196"/>
      <c r="G2764" s="196"/>
    </row>
    <row r="2765" spans="2:7" ht="14.25">
      <c r="B2765" s="193"/>
      <c r="C2765" s="193"/>
      <c r="D2765" s="194"/>
      <c r="E2765" s="195"/>
      <c r="F2765" s="196"/>
      <c r="G2765" s="196"/>
    </row>
    <row r="2766" spans="2:7" ht="14.25">
      <c r="B2766" s="193"/>
      <c r="C2766" s="193"/>
      <c r="D2766" s="194"/>
      <c r="E2766" s="195"/>
      <c r="F2766" s="196"/>
      <c r="G2766" s="196"/>
    </row>
    <row r="2767" spans="2:7" ht="14.25">
      <c r="B2767" s="193"/>
      <c r="C2767" s="193"/>
      <c r="D2767" s="194"/>
      <c r="E2767" s="195"/>
      <c r="F2767" s="196"/>
      <c r="G2767" s="196"/>
    </row>
    <row r="2768" spans="2:7" ht="14.25">
      <c r="B2768" s="193"/>
      <c r="C2768" s="193"/>
      <c r="D2768" s="194"/>
      <c r="E2768" s="195"/>
      <c r="F2768" s="196"/>
      <c r="G2768" s="196"/>
    </row>
    <row r="2769" spans="2:7" ht="14.25">
      <c r="B2769" s="193"/>
      <c r="C2769" s="193"/>
      <c r="D2769" s="194"/>
      <c r="E2769" s="195"/>
      <c r="F2769" s="196"/>
      <c r="G2769" s="196"/>
    </row>
    <row r="2770" spans="2:7" ht="14.25">
      <c r="B2770" s="197"/>
      <c r="C2770" s="197"/>
      <c r="D2770" s="197"/>
      <c r="E2770" s="196"/>
      <c r="F2770" s="197"/>
      <c r="G2770" s="196"/>
    </row>
    <row r="2771" spans="2:7" ht="14.25">
      <c r="B2771" s="197"/>
      <c r="C2771" s="197"/>
      <c r="D2771" s="197"/>
      <c r="E2771" s="198"/>
      <c r="F2771" s="198"/>
      <c r="G2771" s="196"/>
    </row>
    <row r="2772" spans="2:7" ht="14.25">
      <c r="B2772" s="189"/>
      <c r="C2772" s="189"/>
      <c r="D2772" s="189"/>
      <c r="E2772" s="189"/>
      <c r="F2772" s="189"/>
      <c r="G2772" s="189"/>
    </row>
    <row r="2773" spans="2:7" ht="15">
      <c r="B2773" s="186"/>
      <c r="C2773" s="186"/>
      <c r="D2773" s="187"/>
      <c r="E2773" s="188"/>
      <c r="F2773" s="188"/>
      <c r="G2773" s="188"/>
    </row>
    <row r="2774" spans="2:7" ht="14.25">
      <c r="B2774" s="189"/>
      <c r="C2774" s="189"/>
      <c r="D2774" s="190"/>
      <c r="E2774" s="191"/>
      <c r="F2774" s="192"/>
      <c r="G2774" s="192"/>
    </row>
    <row r="2775" spans="2:7" ht="14.25">
      <c r="B2775" s="193"/>
      <c r="C2775" s="193"/>
      <c r="D2775" s="194"/>
      <c r="E2775" s="195"/>
      <c r="F2775" s="196"/>
      <c r="G2775" s="196"/>
    </row>
    <row r="2776" spans="2:7" ht="14.25">
      <c r="B2776" s="193"/>
      <c r="C2776" s="193"/>
      <c r="D2776" s="194"/>
      <c r="E2776" s="195"/>
      <c r="F2776" s="196"/>
      <c r="G2776" s="196"/>
    </row>
    <row r="2777" spans="2:7" ht="14.25">
      <c r="B2777" s="193"/>
      <c r="C2777" s="193"/>
      <c r="D2777" s="194"/>
      <c r="E2777" s="195"/>
      <c r="F2777" s="196"/>
      <c r="G2777" s="196"/>
    </row>
    <row r="2778" spans="2:7" ht="14.25">
      <c r="B2778" s="193"/>
      <c r="C2778" s="193"/>
      <c r="D2778" s="194"/>
      <c r="E2778" s="195"/>
      <c r="F2778" s="196"/>
      <c r="G2778" s="196"/>
    </row>
    <row r="2779" spans="2:7" ht="14.25">
      <c r="B2779" s="193"/>
      <c r="C2779" s="193"/>
      <c r="D2779" s="194"/>
      <c r="E2779" s="195"/>
      <c r="F2779" s="196"/>
      <c r="G2779" s="196"/>
    </row>
    <row r="2780" spans="2:7" ht="14.25">
      <c r="B2780" s="197"/>
      <c r="C2780" s="197"/>
      <c r="D2780" s="197"/>
      <c r="E2780" s="196"/>
      <c r="F2780" s="197"/>
      <c r="G2780" s="196"/>
    </row>
    <row r="2781" spans="2:7" ht="14.25">
      <c r="B2781" s="197"/>
      <c r="C2781" s="197"/>
      <c r="D2781" s="197"/>
      <c r="E2781" s="198"/>
      <c r="F2781" s="198"/>
      <c r="G2781" s="196"/>
    </row>
    <row r="2782" spans="2:7" ht="14.25">
      <c r="B2782" s="189"/>
      <c r="C2782" s="189"/>
      <c r="D2782" s="189"/>
      <c r="E2782" s="189"/>
      <c r="F2782" s="189"/>
      <c r="G2782" s="189"/>
    </row>
    <row r="2783" spans="2:7" ht="15">
      <c r="B2783" s="186"/>
      <c r="C2783" s="186"/>
      <c r="D2783" s="187"/>
      <c r="E2783" s="188"/>
      <c r="F2783" s="188"/>
      <c r="G2783" s="188"/>
    </row>
    <row r="2784" spans="2:7" ht="14.25">
      <c r="B2784" s="189"/>
      <c r="C2784" s="189"/>
      <c r="D2784" s="190"/>
      <c r="E2784" s="191"/>
      <c r="F2784" s="192"/>
      <c r="G2784" s="192"/>
    </row>
    <row r="2785" spans="2:7" ht="14.25">
      <c r="B2785" s="193"/>
      <c r="C2785" s="193"/>
      <c r="D2785" s="194"/>
      <c r="E2785" s="195"/>
      <c r="F2785" s="196"/>
      <c r="G2785" s="196"/>
    </row>
    <row r="2786" spans="2:7" ht="14.25">
      <c r="B2786" s="193"/>
      <c r="C2786" s="193"/>
      <c r="D2786" s="194"/>
      <c r="E2786" s="195"/>
      <c r="F2786" s="196"/>
      <c r="G2786" s="196"/>
    </row>
    <row r="2787" spans="2:7" ht="14.25">
      <c r="B2787" s="193"/>
      <c r="C2787" s="193"/>
      <c r="D2787" s="194"/>
      <c r="E2787" s="195"/>
      <c r="F2787" s="196"/>
      <c r="G2787" s="196"/>
    </row>
    <row r="2788" spans="2:7" ht="14.25">
      <c r="B2788" s="193"/>
      <c r="C2788" s="193"/>
      <c r="D2788" s="194"/>
      <c r="E2788" s="195"/>
      <c r="F2788" s="196"/>
      <c r="G2788" s="196"/>
    </row>
    <row r="2789" spans="2:7" ht="14.25">
      <c r="B2789" s="193"/>
      <c r="C2789" s="193"/>
      <c r="D2789" s="194"/>
      <c r="E2789" s="195"/>
      <c r="F2789" s="196"/>
      <c r="G2789" s="196"/>
    </row>
    <row r="2790" spans="2:7" ht="14.25">
      <c r="B2790" s="197"/>
      <c r="C2790" s="197"/>
      <c r="D2790" s="197"/>
      <c r="E2790" s="196"/>
      <c r="F2790" s="197"/>
      <c r="G2790" s="196"/>
    </row>
    <row r="2791" spans="2:7" ht="14.25">
      <c r="B2791" s="197"/>
      <c r="C2791" s="197"/>
      <c r="D2791" s="197"/>
      <c r="E2791" s="198"/>
      <c r="F2791" s="198"/>
      <c r="G2791" s="196"/>
    </row>
    <row r="2792" spans="2:7" ht="14.25">
      <c r="B2792" s="189"/>
      <c r="C2792" s="189"/>
      <c r="D2792" s="189"/>
      <c r="E2792" s="189"/>
      <c r="F2792" s="189"/>
      <c r="G2792" s="189"/>
    </row>
    <row r="2793" spans="2:7" ht="15">
      <c r="B2793" s="186"/>
      <c r="C2793" s="186"/>
      <c r="D2793" s="187"/>
      <c r="E2793" s="188"/>
      <c r="F2793" s="188"/>
      <c r="G2793" s="188"/>
    </row>
    <row r="2794" spans="2:7" ht="14.25">
      <c r="B2794" s="189"/>
      <c r="C2794" s="189"/>
      <c r="D2794" s="190"/>
      <c r="E2794" s="191"/>
      <c r="F2794" s="192"/>
      <c r="G2794" s="192"/>
    </row>
    <row r="2795" spans="2:7" ht="14.25">
      <c r="B2795" s="193"/>
      <c r="C2795" s="193"/>
      <c r="D2795" s="194"/>
      <c r="E2795" s="195"/>
      <c r="F2795" s="196"/>
      <c r="G2795" s="196"/>
    </row>
    <row r="2796" spans="2:7" ht="14.25">
      <c r="B2796" s="193"/>
      <c r="C2796" s="193"/>
      <c r="D2796" s="194"/>
      <c r="E2796" s="195"/>
      <c r="F2796" s="196"/>
      <c r="G2796" s="196"/>
    </row>
    <row r="2797" spans="2:7" ht="14.25">
      <c r="B2797" s="193"/>
      <c r="C2797" s="193"/>
      <c r="D2797" s="194"/>
      <c r="E2797" s="195"/>
      <c r="F2797" s="196"/>
      <c r="G2797" s="196"/>
    </row>
    <row r="2798" spans="2:7" ht="14.25">
      <c r="B2798" s="193"/>
      <c r="C2798" s="193"/>
      <c r="D2798" s="194"/>
      <c r="E2798" s="195"/>
      <c r="F2798" s="196"/>
      <c r="G2798" s="196"/>
    </row>
    <row r="2799" spans="2:7" ht="14.25">
      <c r="B2799" s="193"/>
      <c r="C2799" s="193"/>
      <c r="D2799" s="194"/>
      <c r="E2799" s="195"/>
      <c r="F2799" s="196"/>
      <c r="G2799" s="196"/>
    </row>
    <row r="2800" spans="2:7" ht="14.25">
      <c r="B2800" s="197"/>
      <c r="C2800" s="197"/>
      <c r="D2800" s="197"/>
      <c r="E2800" s="196"/>
      <c r="F2800" s="197"/>
      <c r="G2800" s="196"/>
    </row>
    <row r="2801" spans="2:7" ht="14.25">
      <c r="B2801" s="197"/>
      <c r="C2801" s="197"/>
      <c r="D2801" s="197"/>
      <c r="E2801" s="198"/>
      <c r="F2801" s="198"/>
      <c r="G2801" s="196"/>
    </row>
    <row r="2802" spans="2:7" ht="14.25">
      <c r="B2802" s="189"/>
      <c r="C2802" s="189"/>
      <c r="D2802" s="189"/>
      <c r="E2802" s="189"/>
      <c r="F2802" s="189"/>
      <c r="G2802" s="189"/>
    </row>
    <row r="2803" spans="2:7" ht="15">
      <c r="B2803" s="186"/>
      <c r="C2803" s="186"/>
      <c r="D2803" s="187"/>
      <c r="E2803" s="188"/>
      <c r="F2803" s="188"/>
      <c r="G2803" s="188"/>
    </row>
    <row r="2804" spans="2:7" ht="14.25">
      <c r="B2804" s="189"/>
      <c r="C2804" s="189"/>
      <c r="D2804" s="190"/>
      <c r="E2804" s="191"/>
      <c r="F2804" s="192"/>
      <c r="G2804" s="192"/>
    </row>
    <row r="2805" spans="2:7" ht="14.25">
      <c r="B2805" s="193"/>
      <c r="C2805" s="193"/>
      <c r="D2805" s="194"/>
      <c r="E2805" s="195"/>
      <c r="F2805" s="196"/>
      <c r="G2805" s="196"/>
    </row>
    <row r="2806" spans="2:7" ht="14.25">
      <c r="B2806" s="193"/>
      <c r="C2806" s="193"/>
      <c r="D2806" s="194"/>
      <c r="E2806" s="195"/>
      <c r="F2806" s="196"/>
      <c r="G2806" s="196"/>
    </row>
    <row r="2807" spans="2:7" ht="14.25">
      <c r="B2807" s="193"/>
      <c r="C2807" s="193"/>
      <c r="D2807" s="194"/>
      <c r="E2807" s="195"/>
      <c r="F2807" s="196"/>
      <c r="G2807" s="196"/>
    </row>
    <row r="2808" spans="2:7" ht="14.25">
      <c r="B2808" s="193"/>
      <c r="C2808" s="193"/>
      <c r="D2808" s="194"/>
      <c r="E2808" s="195"/>
      <c r="F2808" s="196"/>
      <c r="G2808" s="196"/>
    </row>
    <row r="2809" spans="2:7" ht="14.25">
      <c r="B2809" s="193"/>
      <c r="C2809" s="193"/>
      <c r="D2809" s="194"/>
      <c r="E2809" s="195"/>
      <c r="F2809" s="196"/>
      <c r="G2809" s="196"/>
    </row>
    <row r="2810" spans="2:7" ht="14.25">
      <c r="B2810" s="193"/>
      <c r="C2810" s="193"/>
      <c r="D2810" s="194"/>
      <c r="E2810" s="195"/>
      <c r="F2810" s="196"/>
      <c r="G2810" s="196"/>
    </row>
    <row r="2811" spans="2:7" ht="14.25">
      <c r="B2811" s="197"/>
      <c r="C2811" s="197"/>
      <c r="D2811" s="197"/>
      <c r="E2811" s="196"/>
      <c r="F2811" s="197"/>
      <c r="G2811" s="196"/>
    </row>
    <row r="2812" spans="2:7" ht="14.25">
      <c r="B2812" s="197"/>
      <c r="C2812" s="197"/>
      <c r="D2812" s="197"/>
      <c r="E2812" s="198"/>
      <c r="F2812" s="198"/>
      <c r="G2812" s="196"/>
    </row>
    <row r="2813" spans="2:7" ht="14.25">
      <c r="B2813" s="189"/>
      <c r="C2813" s="189"/>
      <c r="D2813" s="189"/>
      <c r="E2813" s="189"/>
      <c r="F2813" s="189"/>
      <c r="G2813" s="189"/>
    </row>
    <row r="2814" spans="2:7" ht="15">
      <c r="B2814" s="186"/>
      <c r="C2814" s="186"/>
      <c r="D2814" s="187"/>
      <c r="E2814" s="188"/>
      <c r="F2814" s="188"/>
      <c r="G2814" s="188"/>
    </row>
    <row r="2815" spans="2:7" ht="14.25">
      <c r="B2815" s="189"/>
      <c r="C2815" s="189"/>
      <c r="D2815" s="190"/>
      <c r="E2815" s="191"/>
      <c r="F2815" s="192"/>
      <c r="G2815" s="192"/>
    </row>
    <row r="2816" spans="2:7" ht="14.25">
      <c r="B2816" s="193"/>
      <c r="C2816" s="193"/>
      <c r="D2816" s="194"/>
      <c r="E2816" s="195"/>
      <c r="F2816" s="196"/>
      <c r="G2816" s="196"/>
    </row>
    <row r="2817" spans="2:7" ht="14.25">
      <c r="B2817" s="193"/>
      <c r="C2817" s="193"/>
      <c r="D2817" s="194"/>
      <c r="E2817" s="195"/>
      <c r="F2817" s="196"/>
      <c r="G2817" s="196"/>
    </row>
    <row r="2818" spans="2:7" ht="14.25">
      <c r="B2818" s="193"/>
      <c r="C2818" s="193"/>
      <c r="D2818" s="194"/>
      <c r="E2818" s="195"/>
      <c r="F2818" s="196"/>
      <c r="G2818" s="196"/>
    </row>
    <row r="2819" spans="2:7" ht="14.25">
      <c r="B2819" s="193"/>
      <c r="C2819" s="193"/>
      <c r="D2819" s="194"/>
      <c r="E2819" s="195"/>
      <c r="F2819" s="196"/>
      <c r="G2819" s="196"/>
    </row>
    <row r="2820" spans="2:7" ht="14.25">
      <c r="B2820" s="193"/>
      <c r="C2820" s="193"/>
      <c r="D2820" s="194"/>
      <c r="E2820" s="195"/>
      <c r="F2820" s="196"/>
      <c r="G2820" s="196"/>
    </row>
    <row r="2821" spans="2:7" ht="14.25">
      <c r="B2821" s="197"/>
      <c r="C2821" s="197"/>
      <c r="D2821" s="197"/>
      <c r="E2821" s="196"/>
      <c r="F2821" s="197"/>
      <c r="G2821" s="196"/>
    </row>
    <row r="2822" spans="2:7" ht="14.25">
      <c r="B2822" s="197"/>
      <c r="C2822" s="197"/>
      <c r="D2822" s="197"/>
      <c r="E2822" s="198"/>
      <c r="F2822" s="198"/>
      <c r="G2822" s="196"/>
    </row>
    <row r="2823" spans="2:7" ht="14.25">
      <c r="B2823" s="189"/>
      <c r="C2823" s="189"/>
      <c r="D2823" s="189"/>
      <c r="E2823" s="189"/>
      <c r="F2823" s="189"/>
      <c r="G2823" s="189"/>
    </row>
    <row r="2824" spans="2:7" ht="15">
      <c r="B2824" s="186"/>
      <c r="C2824" s="186"/>
      <c r="D2824" s="187"/>
      <c r="E2824" s="188"/>
      <c r="F2824" s="188"/>
      <c r="G2824" s="188"/>
    </row>
    <row r="2825" spans="2:7" ht="14.25">
      <c r="B2825" s="189"/>
      <c r="C2825" s="189"/>
      <c r="D2825" s="190"/>
      <c r="E2825" s="191"/>
      <c r="F2825" s="192"/>
      <c r="G2825" s="192"/>
    </row>
    <row r="2826" spans="2:7" ht="14.25">
      <c r="B2826" s="193"/>
      <c r="C2826" s="193"/>
      <c r="D2826" s="194"/>
      <c r="E2826" s="195"/>
      <c r="F2826" s="196"/>
      <c r="G2826" s="196"/>
    </row>
    <row r="2827" spans="2:7" ht="14.25">
      <c r="B2827" s="193"/>
      <c r="C2827" s="193"/>
      <c r="D2827" s="194"/>
      <c r="E2827" s="195"/>
      <c r="F2827" s="196"/>
      <c r="G2827" s="196"/>
    </row>
    <row r="2828" spans="2:7" ht="14.25">
      <c r="B2828" s="193"/>
      <c r="C2828" s="193"/>
      <c r="D2828" s="194"/>
      <c r="E2828" s="195"/>
      <c r="F2828" s="196"/>
      <c r="G2828" s="196"/>
    </row>
    <row r="2829" spans="2:7" ht="14.25">
      <c r="B2829" s="193"/>
      <c r="C2829" s="193"/>
      <c r="D2829" s="194"/>
      <c r="E2829" s="195"/>
      <c r="F2829" s="196"/>
      <c r="G2829" s="196"/>
    </row>
    <row r="2830" spans="2:7" ht="14.25">
      <c r="B2830" s="193"/>
      <c r="C2830" s="193"/>
      <c r="D2830" s="194"/>
      <c r="E2830" s="195"/>
      <c r="F2830" s="196"/>
      <c r="G2830" s="196"/>
    </row>
    <row r="2831" spans="2:7" ht="14.25">
      <c r="B2831" s="197"/>
      <c r="C2831" s="197"/>
      <c r="D2831" s="197"/>
      <c r="E2831" s="196"/>
      <c r="F2831" s="197"/>
      <c r="G2831" s="196"/>
    </row>
    <row r="2832" spans="2:7" ht="14.25">
      <c r="B2832" s="197"/>
      <c r="C2832" s="197"/>
      <c r="D2832" s="197"/>
      <c r="E2832" s="198"/>
      <c r="F2832" s="198"/>
      <c r="G2832" s="196"/>
    </row>
    <row r="2833" spans="2:7" ht="14.25">
      <c r="B2833" s="189"/>
      <c r="C2833" s="189"/>
      <c r="D2833" s="189"/>
      <c r="E2833" s="189"/>
      <c r="F2833" s="189"/>
      <c r="G2833" s="189"/>
    </row>
    <row r="2834" spans="2:7" ht="15">
      <c r="B2834" s="186"/>
      <c r="C2834" s="186"/>
      <c r="D2834" s="187"/>
      <c r="E2834" s="188"/>
      <c r="F2834" s="188"/>
      <c r="G2834" s="188"/>
    </row>
    <row r="2835" spans="2:7" ht="14.25">
      <c r="B2835" s="189"/>
      <c r="C2835" s="189"/>
      <c r="D2835" s="190"/>
      <c r="E2835" s="191"/>
      <c r="F2835" s="192"/>
      <c r="G2835" s="192"/>
    </row>
    <row r="2836" spans="2:7" ht="14.25">
      <c r="B2836" s="193"/>
      <c r="C2836" s="193"/>
      <c r="D2836" s="194"/>
      <c r="E2836" s="195"/>
      <c r="F2836" s="196"/>
      <c r="G2836" s="196"/>
    </row>
    <row r="2837" spans="2:7" ht="14.25">
      <c r="B2837" s="193"/>
      <c r="C2837" s="193"/>
      <c r="D2837" s="194"/>
      <c r="E2837" s="195"/>
      <c r="F2837" s="196"/>
      <c r="G2837" s="196"/>
    </row>
    <row r="2838" spans="2:7" ht="14.25">
      <c r="B2838" s="193"/>
      <c r="C2838" s="193"/>
      <c r="D2838" s="194"/>
      <c r="E2838" s="195"/>
      <c r="F2838" s="196"/>
      <c r="G2838" s="196"/>
    </row>
    <row r="2839" spans="2:7" ht="14.25">
      <c r="B2839" s="193"/>
      <c r="C2839" s="193"/>
      <c r="D2839" s="194"/>
      <c r="E2839" s="195"/>
      <c r="F2839" s="196"/>
      <c r="G2839" s="196"/>
    </row>
    <row r="2840" spans="2:7" ht="14.25">
      <c r="B2840" s="193"/>
      <c r="C2840" s="193"/>
      <c r="D2840" s="194"/>
      <c r="E2840" s="195"/>
      <c r="F2840" s="196"/>
      <c r="G2840" s="196"/>
    </row>
    <row r="2841" spans="2:7" ht="14.25">
      <c r="B2841" s="197"/>
      <c r="C2841" s="197"/>
      <c r="D2841" s="197"/>
      <c r="E2841" s="196"/>
      <c r="F2841" s="197"/>
      <c r="G2841" s="196"/>
    </row>
    <row r="2842" spans="2:7" ht="14.25">
      <c r="B2842" s="197"/>
      <c r="C2842" s="197"/>
      <c r="D2842" s="197"/>
      <c r="E2842" s="198"/>
      <c r="F2842" s="198"/>
      <c r="G2842" s="196"/>
    </row>
    <row r="2843" spans="2:7" ht="14.25">
      <c r="B2843" s="189"/>
      <c r="C2843" s="189"/>
      <c r="D2843" s="189"/>
      <c r="E2843" s="189"/>
      <c r="F2843" s="189"/>
      <c r="G2843" s="189"/>
    </row>
    <row r="2844" spans="2:7" ht="15">
      <c r="B2844" s="186"/>
      <c r="C2844" s="186"/>
      <c r="D2844" s="187"/>
      <c r="E2844" s="188"/>
      <c r="F2844" s="188"/>
      <c r="G2844" s="188"/>
    </row>
    <row r="2845" spans="2:7" ht="14.25">
      <c r="B2845" s="189"/>
      <c r="C2845" s="189"/>
      <c r="D2845" s="190"/>
      <c r="E2845" s="191"/>
      <c r="F2845" s="192"/>
      <c r="G2845" s="192"/>
    </row>
    <row r="2846" spans="2:7" ht="14.25">
      <c r="B2846" s="193"/>
      <c r="C2846" s="193"/>
      <c r="D2846" s="194"/>
      <c r="E2846" s="195"/>
      <c r="F2846" s="196"/>
      <c r="G2846" s="196"/>
    </row>
    <row r="2847" spans="2:7" ht="14.25">
      <c r="B2847" s="193"/>
      <c r="C2847" s="193"/>
      <c r="D2847" s="194"/>
      <c r="E2847" s="195"/>
      <c r="F2847" s="196"/>
      <c r="G2847" s="196"/>
    </row>
    <row r="2848" spans="2:7" ht="14.25">
      <c r="B2848" s="193"/>
      <c r="C2848" s="193"/>
      <c r="D2848" s="194"/>
      <c r="E2848" s="195"/>
      <c r="F2848" s="196"/>
      <c r="G2848" s="196"/>
    </row>
    <row r="2849" spans="2:7" ht="14.25">
      <c r="B2849" s="193"/>
      <c r="C2849" s="193"/>
      <c r="D2849" s="194"/>
      <c r="E2849" s="195"/>
      <c r="F2849" s="196"/>
      <c r="G2849" s="196"/>
    </row>
    <row r="2850" spans="2:7" ht="14.25">
      <c r="B2850" s="193"/>
      <c r="C2850" s="193"/>
      <c r="D2850" s="194"/>
      <c r="E2850" s="195"/>
      <c r="F2850" s="196"/>
      <c r="G2850" s="196"/>
    </row>
    <row r="2851" spans="2:7" ht="14.25">
      <c r="B2851" s="193"/>
      <c r="C2851" s="193"/>
      <c r="D2851" s="194"/>
      <c r="E2851" s="195"/>
      <c r="F2851" s="196"/>
      <c r="G2851" s="196"/>
    </row>
    <row r="2852" spans="2:7" ht="14.25">
      <c r="B2852" s="197"/>
      <c r="C2852" s="197"/>
      <c r="D2852" s="197"/>
      <c r="E2852" s="196"/>
      <c r="F2852" s="197"/>
      <c r="G2852" s="196"/>
    </row>
    <row r="2853" spans="2:7" ht="14.25">
      <c r="B2853" s="197"/>
      <c r="C2853" s="197"/>
      <c r="D2853" s="197"/>
      <c r="E2853" s="198"/>
      <c r="F2853" s="198"/>
      <c r="G2853" s="196"/>
    </row>
    <row r="2854" spans="2:7" ht="14.25">
      <c r="B2854" s="189"/>
      <c r="C2854" s="189"/>
      <c r="D2854" s="189"/>
      <c r="E2854" s="189"/>
      <c r="F2854" s="189"/>
      <c r="G2854" s="189"/>
    </row>
    <row r="2855" spans="2:7" ht="15">
      <c r="B2855" s="186"/>
      <c r="C2855" s="186"/>
      <c r="D2855" s="187"/>
      <c r="E2855" s="188"/>
      <c r="F2855" s="188"/>
      <c r="G2855" s="188"/>
    </row>
    <row r="2856" spans="2:7" ht="14.25">
      <c r="B2856" s="189"/>
      <c r="C2856" s="189"/>
      <c r="D2856" s="190"/>
      <c r="E2856" s="191"/>
      <c r="F2856" s="192"/>
      <c r="G2856" s="192"/>
    </row>
    <row r="2857" spans="2:7" ht="14.25">
      <c r="B2857" s="193"/>
      <c r="C2857" s="193"/>
      <c r="D2857" s="194"/>
      <c r="E2857" s="195"/>
      <c r="F2857" s="196"/>
      <c r="G2857" s="196"/>
    </row>
    <row r="2858" spans="2:7" ht="14.25">
      <c r="B2858" s="193"/>
      <c r="C2858" s="193"/>
      <c r="D2858" s="194"/>
      <c r="E2858" s="195"/>
      <c r="F2858" s="196"/>
      <c r="G2858" s="196"/>
    </row>
    <row r="2859" spans="2:7" ht="14.25">
      <c r="B2859" s="193"/>
      <c r="C2859" s="193"/>
      <c r="D2859" s="194"/>
      <c r="E2859" s="195"/>
      <c r="F2859" s="196"/>
      <c r="G2859" s="196"/>
    </row>
    <row r="2860" spans="2:7" ht="14.25">
      <c r="B2860" s="193"/>
      <c r="C2860" s="193"/>
      <c r="D2860" s="194"/>
      <c r="E2860" s="195"/>
      <c r="F2860" s="196"/>
      <c r="G2860" s="196"/>
    </row>
    <row r="2861" spans="2:7" ht="14.25">
      <c r="B2861" s="193"/>
      <c r="C2861" s="193"/>
      <c r="D2861" s="194"/>
      <c r="E2861" s="195"/>
      <c r="F2861" s="196"/>
      <c r="G2861" s="196"/>
    </row>
    <row r="2862" spans="2:7" ht="14.25">
      <c r="B2862" s="197"/>
      <c r="C2862" s="197"/>
      <c r="D2862" s="197"/>
      <c r="E2862" s="196"/>
      <c r="F2862" s="197"/>
      <c r="G2862" s="196"/>
    </row>
    <row r="2863" spans="2:7" ht="14.25">
      <c r="B2863" s="197"/>
      <c r="C2863" s="197"/>
      <c r="D2863" s="197"/>
      <c r="E2863" s="198"/>
      <c r="F2863" s="198"/>
      <c r="G2863" s="196"/>
    </row>
    <row r="2864" spans="2:7" ht="14.25">
      <c r="B2864" s="189"/>
      <c r="C2864" s="189"/>
      <c r="D2864" s="189"/>
      <c r="E2864" s="189"/>
      <c r="F2864" s="189"/>
      <c r="G2864" s="189"/>
    </row>
    <row r="2865" spans="2:7" ht="15">
      <c r="B2865" s="186"/>
      <c r="C2865" s="186"/>
      <c r="D2865" s="187"/>
      <c r="E2865" s="188"/>
      <c r="F2865" s="188"/>
      <c r="G2865" s="188"/>
    </row>
    <row r="2866" spans="2:7" ht="14.25">
      <c r="B2866" s="189"/>
      <c r="C2866" s="189"/>
      <c r="D2866" s="190"/>
      <c r="E2866" s="191"/>
      <c r="F2866" s="192"/>
      <c r="G2866" s="192"/>
    </row>
    <row r="2867" spans="2:7" ht="14.25">
      <c r="B2867" s="193"/>
      <c r="C2867" s="193"/>
      <c r="D2867" s="194"/>
      <c r="E2867" s="195"/>
      <c r="F2867" s="196"/>
      <c r="G2867" s="196"/>
    </row>
    <row r="2868" spans="2:7" ht="14.25">
      <c r="B2868" s="193"/>
      <c r="C2868" s="193"/>
      <c r="D2868" s="194"/>
      <c r="E2868" s="195"/>
      <c r="F2868" s="196"/>
      <c r="G2868" s="196"/>
    </row>
    <row r="2869" spans="2:7" ht="14.25">
      <c r="B2869" s="197"/>
      <c r="C2869" s="197"/>
      <c r="D2869" s="197"/>
      <c r="E2869" s="196"/>
      <c r="F2869" s="197"/>
      <c r="G2869" s="196"/>
    </row>
    <row r="2870" spans="2:7" ht="14.25">
      <c r="B2870" s="197"/>
      <c r="C2870" s="197"/>
      <c r="D2870" s="197"/>
      <c r="E2870" s="198"/>
      <c r="F2870" s="198"/>
      <c r="G2870" s="196"/>
    </row>
    <row r="2871" spans="2:7" ht="14.25">
      <c r="B2871" s="189"/>
      <c r="C2871" s="189"/>
      <c r="D2871" s="189"/>
      <c r="E2871" s="189"/>
      <c r="F2871" s="189"/>
      <c r="G2871" s="189"/>
    </row>
    <row r="2872" spans="2:7" ht="15">
      <c r="B2872" s="186"/>
      <c r="C2872" s="186"/>
      <c r="D2872" s="187"/>
      <c r="E2872" s="188"/>
      <c r="F2872" s="188"/>
      <c r="G2872" s="188"/>
    </row>
    <row r="2873" spans="2:7" ht="14.25">
      <c r="B2873" s="189"/>
      <c r="C2873" s="189"/>
      <c r="D2873" s="190"/>
      <c r="E2873" s="191"/>
      <c r="F2873" s="192"/>
      <c r="G2873" s="192"/>
    </row>
    <row r="2874" spans="2:7" ht="14.25">
      <c r="B2874" s="193"/>
      <c r="C2874" s="193"/>
      <c r="D2874" s="194"/>
      <c r="E2874" s="195"/>
      <c r="F2874" s="196"/>
      <c r="G2874" s="196"/>
    </row>
    <row r="2875" spans="2:7" ht="14.25">
      <c r="B2875" s="193"/>
      <c r="C2875" s="193"/>
      <c r="D2875" s="194"/>
      <c r="E2875" s="195"/>
      <c r="F2875" s="196"/>
      <c r="G2875" s="196"/>
    </row>
    <row r="2876" spans="2:7" ht="14.25">
      <c r="B2876" s="193"/>
      <c r="C2876" s="193"/>
      <c r="D2876" s="194"/>
      <c r="E2876" s="195"/>
      <c r="F2876" s="196"/>
      <c r="G2876" s="196"/>
    </row>
    <row r="2877" spans="2:7" ht="14.25">
      <c r="B2877" s="197"/>
      <c r="C2877" s="197"/>
      <c r="D2877" s="197"/>
      <c r="E2877" s="196"/>
      <c r="F2877" s="197"/>
      <c r="G2877" s="196"/>
    </row>
    <row r="2878" spans="2:7" ht="14.25">
      <c r="B2878" s="197"/>
      <c r="C2878" s="197"/>
      <c r="D2878" s="197"/>
      <c r="E2878" s="198"/>
      <c r="F2878" s="198"/>
      <c r="G2878" s="196"/>
    </row>
    <row r="2879" spans="2:7" ht="14.25">
      <c r="B2879" s="189"/>
      <c r="C2879" s="189"/>
      <c r="D2879" s="189"/>
      <c r="E2879" s="189"/>
      <c r="F2879" s="189"/>
      <c r="G2879" s="189"/>
    </row>
    <row r="2880" spans="2:7" ht="15">
      <c r="B2880" s="186"/>
      <c r="C2880" s="186"/>
      <c r="D2880" s="187"/>
      <c r="E2880" s="188"/>
      <c r="F2880" s="188"/>
      <c r="G2880" s="188"/>
    </row>
    <row r="2881" spans="2:7" ht="14.25">
      <c r="B2881" s="189"/>
      <c r="C2881" s="189"/>
      <c r="D2881" s="190"/>
      <c r="E2881" s="191"/>
      <c r="F2881" s="192"/>
      <c r="G2881" s="192"/>
    </row>
    <row r="2882" spans="2:7" ht="14.25">
      <c r="B2882" s="193"/>
      <c r="C2882" s="193"/>
      <c r="D2882" s="194"/>
      <c r="E2882" s="195"/>
      <c r="F2882" s="196"/>
      <c r="G2882" s="196"/>
    </row>
    <row r="2883" spans="2:7" ht="14.25">
      <c r="B2883" s="193"/>
      <c r="C2883" s="193"/>
      <c r="D2883" s="194"/>
      <c r="E2883" s="195"/>
      <c r="F2883" s="196"/>
      <c r="G2883" s="196"/>
    </row>
    <row r="2884" spans="2:7" ht="14.25">
      <c r="B2884" s="193"/>
      <c r="C2884" s="193"/>
      <c r="D2884" s="194"/>
      <c r="E2884" s="195"/>
      <c r="F2884" s="196"/>
      <c r="G2884" s="196"/>
    </row>
    <row r="2885" spans="2:7" ht="14.25">
      <c r="B2885" s="197"/>
      <c r="C2885" s="197"/>
      <c r="D2885" s="197"/>
      <c r="E2885" s="196"/>
      <c r="F2885" s="197"/>
      <c r="G2885" s="196"/>
    </row>
    <row r="2886" spans="2:7" ht="14.25">
      <c r="B2886" s="197"/>
      <c r="C2886" s="197"/>
      <c r="D2886" s="197"/>
      <c r="E2886" s="198"/>
      <c r="F2886" s="198"/>
      <c r="G2886" s="196"/>
    </row>
    <row r="2887" spans="2:7" ht="14.25">
      <c r="B2887" s="189"/>
      <c r="C2887" s="189"/>
      <c r="D2887" s="189"/>
      <c r="E2887" s="189"/>
      <c r="F2887" s="189"/>
      <c r="G2887" s="189"/>
    </row>
    <row r="2888" spans="2:7" ht="15">
      <c r="B2888" s="186"/>
      <c r="C2888" s="186"/>
      <c r="D2888" s="187"/>
      <c r="E2888" s="188"/>
      <c r="F2888" s="188"/>
      <c r="G2888" s="188"/>
    </row>
    <row r="2889" spans="2:7" ht="14.25">
      <c r="B2889" s="189"/>
      <c r="C2889" s="189"/>
      <c r="D2889" s="190"/>
      <c r="E2889" s="191"/>
      <c r="F2889" s="192"/>
      <c r="G2889" s="192"/>
    </row>
    <row r="2890" spans="2:7" ht="14.25">
      <c r="B2890" s="193"/>
      <c r="C2890" s="193"/>
      <c r="D2890" s="194"/>
      <c r="E2890" s="195"/>
      <c r="F2890" s="196"/>
      <c r="G2890" s="196"/>
    </row>
    <row r="2891" spans="2:7" ht="14.25">
      <c r="B2891" s="193"/>
      <c r="C2891" s="193"/>
      <c r="D2891" s="194"/>
      <c r="E2891" s="195"/>
      <c r="F2891" s="196"/>
      <c r="G2891" s="196"/>
    </row>
    <row r="2892" spans="2:7" ht="14.25">
      <c r="B2892" s="193"/>
      <c r="C2892" s="193"/>
      <c r="D2892" s="194"/>
      <c r="E2892" s="195"/>
      <c r="F2892" s="196"/>
      <c r="G2892" s="196"/>
    </row>
    <row r="2893" spans="2:7" ht="14.25">
      <c r="B2893" s="197"/>
      <c r="C2893" s="197"/>
      <c r="D2893" s="197"/>
      <c r="E2893" s="196"/>
      <c r="F2893" s="197"/>
      <c r="G2893" s="196"/>
    </row>
    <row r="2894" spans="2:7" ht="14.25">
      <c r="B2894" s="197"/>
      <c r="C2894" s="197"/>
      <c r="D2894" s="197"/>
      <c r="E2894" s="198"/>
      <c r="F2894" s="198"/>
      <c r="G2894" s="196"/>
    </row>
    <row r="2895" spans="2:7" ht="14.25">
      <c r="B2895" s="189"/>
      <c r="C2895" s="189"/>
      <c r="D2895" s="189"/>
      <c r="E2895" s="189"/>
      <c r="F2895" s="189"/>
      <c r="G2895" s="189"/>
    </row>
    <row r="2896" spans="2:7" ht="15">
      <c r="B2896" s="186"/>
      <c r="C2896" s="186"/>
      <c r="D2896" s="187"/>
      <c r="E2896" s="188"/>
      <c r="F2896" s="188"/>
      <c r="G2896" s="188"/>
    </row>
    <row r="2897" spans="2:7" ht="14.25">
      <c r="B2897" s="189"/>
      <c r="C2897" s="189"/>
      <c r="D2897" s="190"/>
      <c r="E2897" s="191"/>
      <c r="F2897" s="192"/>
      <c r="G2897" s="192"/>
    </row>
    <row r="2898" spans="2:7" ht="14.25">
      <c r="B2898" s="193"/>
      <c r="C2898" s="193"/>
      <c r="D2898" s="194"/>
      <c r="E2898" s="195"/>
      <c r="F2898" s="196"/>
      <c r="G2898" s="196"/>
    </row>
    <row r="2899" spans="2:7" ht="14.25">
      <c r="B2899" s="193"/>
      <c r="C2899" s="193"/>
      <c r="D2899" s="194"/>
      <c r="E2899" s="195"/>
      <c r="F2899" s="196"/>
      <c r="G2899" s="196"/>
    </row>
    <row r="2900" spans="2:7" ht="14.25">
      <c r="B2900" s="193"/>
      <c r="C2900" s="193"/>
      <c r="D2900" s="194"/>
      <c r="E2900" s="195"/>
      <c r="F2900" s="196"/>
      <c r="G2900" s="196"/>
    </row>
    <row r="2901" spans="2:7" ht="14.25">
      <c r="B2901" s="193"/>
      <c r="C2901" s="193"/>
      <c r="D2901" s="194"/>
      <c r="E2901" s="195"/>
      <c r="F2901" s="196"/>
      <c r="G2901" s="196"/>
    </row>
    <row r="2902" spans="2:7" ht="14.25">
      <c r="B2902" s="193"/>
      <c r="C2902" s="193"/>
      <c r="D2902" s="194"/>
      <c r="E2902" s="195"/>
      <c r="F2902" s="196"/>
      <c r="G2902" s="196"/>
    </row>
    <row r="2903" spans="2:7" ht="14.25">
      <c r="B2903" s="197"/>
      <c r="C2903" s="197"/>
      <c r="D2903" s="197"/>
      <c r="E2903" s="196"/>
      <c r="F2903" s="197"/>
      <c r="G2903" s="196"/>
    </row>
    <row r="2904" spans="2:7" ht="14.25">
      <c r="B2904" s="197"/>
      <c r="C2904" s="197"/>
      <c r="D2904" s="197"/>
      <c r="E2904" s="198"/>
      <c r="F2904" s="198"/>
      <c r="G2904" s="196"/>
    </row>
    <row r="2905" spans="2:7" ht="14.25">
      <c r="B2905" s="189"/>
      <c r="C2905" s="189"/>
      <c r="D2905" s="189"/>
      <c r="E2905" s="189"/>
      <c r="F2905" s="189"/>
      <c r="G2905" s="189"/>
    </row>
    <row r="2906" spans="2:7" ht="15">
      <c r="B2906" s="186"/>
      <c r="C2906" s="186"/>
      <c r="D2906" s="187"/>
      <c r="E2906" s="188"/>
      <c r="F2906" s="188"/>
      <c r="G2906" s="188"/>
    </row>
    <row r="2907" spans="2:7" ht="14.25">
      <c r="B2907" s="189"/>
      <c r="C2907" s="189"/>
      <c r="D2907" s="190"/>
      <c r="E2907" s="191"/>
      <c r="F2907" s="192"/>
      <c r="G2907" s="192"/>
    </row>
    <row r="2908" spans="2:7" ht="14.25">
      <c r="B2908" s="193"/>
      <c r="C2908" s="193"/>
      <c r="D2908" s="194"/>
      <c r="E2908" s="195"/>
      <c r="F2908" s="196"/>
      <c r="G2908" s="196"/>
    </row>
    <row r="2909" spans="2:7" ht="14.25">
      <c r="B2909" s="193"/>
      <c r="C2909" s="193"/>
      <c r="D2909" s="194"/>
      <c r="E2909" s="195"/>
      <c r="F2909" s="196"/>
      <c r="G2909" s="196"/>
    </row>
    <row r="2910" spans="2:7" ht="14.25">
      <c r="B2910" s="193"/>
      <c r="C2910" s="193"/>
      <c r="D2910" s="194"/>
      <c r="E2910" s="195"/>
      <c r="F2910" s="196"/>
      <c r="G2910" s="196"/>
    </row>
    <row r="2911" spans="2:7" ht="14.25">
      <c r="B2911" s="193"/>
      <c r="C2911" s="193"/>
      <c r="D2911" s="194"/>
      <c r="E2911" s="195"/>
      <c r="F2911" s="196"/>
      <c r="G2911" s="196"/>
    </row>
    <row r="2912" spans="2:7" ht="14.25">
      <c r="B2912" s="193"/>
      <c r="C2912" s="193"/>
      <c r="D2912" s="194"/>
      <c r="E2912" s="195"/>
      <c r="F2912" s="196"/>
      <c r="G2912" s="196"/>
    </row>
    <row r="2913" spans="2:7" ht="14.25">
      <c r="B2913" s="197"/>
      <c r="C2913" s="197"/>
      <c r="D2913" s="197"/>
      <c r="E2913" s="196"/>
      <c r="F2913" s="197"/>
      <c r="G2913" s="196"/>
    </row>
    <row r="2914" spans="2:7" ht="14.25">
      <c r="B2914" s="197"/>
      <c r="C2914" s="197"/>
      <c r="D2914" s="197"/>
      <c r="E2914" s="198"/>
      <c r="F2914" s="198"/>
      <c r="G2914" s="196"/>
    </row>
    <row r="2915" spans="2:7" ht="14.25">
      <c r="B2915" s="189"/>
      <c r="C2915" s="189"/>
      <c r="D2915" s="189"/>
      <c r="E2915" s="189"/>
      <c r="F2915" s="189"/>
      <c r="G2915" s="189"/>
    </row>
    <row r="2916" spans="2:7" ht="15">
      <c r="B2916" s="186"/>
      <c r="C2916" s="186"/>
      <c r="D2916" s="187"/>
      <c r="E2916" s="188"/>
      <c r="F2916" s="188"/>
      <c r="G2916" s="188"/>
    </row>
    <row r="2917" spans="2:7" ht="14.25">
      <c r="B2917" s="189"/>
      <c r="C2917" s="189"/>
      <c r="D2917" s="190"/>
      <c r="E2917" s="191"/>
      <c r="F2917" s="192"/>
      <c r="G2917" s="192"/>
    </row>
    <row r="2918" spans="2:7" ht="14.25">
      <c r="B2918" s="193"/>
      <c r="C2918" s="193"/>
      <c r="D2918" s="194"/>
      <c r="E2918" s="195"/>
      <c r="F2918" s="196"/>
      <c r="G2918" s="196"/>
    </row>
    <row r="2919" spans="2:7" ht="14.25">
      <c r="B2919" s="193"/>
      <c r="C2919" s="193"/>
      <c r="D2919" s="194"/>
      <c r="E2919" s="195"/>
      <c r="F2919" s="196"/>
      <c r="G2919" s="196"/>
    </row>
    <row r="2920" spans="2:7" ht="14.25">
      <c r="B2920" s="193"/>
      <c r="C2920" s="193"/>
      <c r="D2920" s="194"/>
      <c r="E2920" s="195"/>
      <c r="F2920" s="196"/>
      <c r="G2920" s="196"/>
    </row>
    <row r="2921" spans="2:7" ht="14.25">
      <c r="B2921" s="197"/>
      <c r="C2921" s="197"/>
      <c r="D2921" s="197"/>
      <c r="E2921" s="196"/>
      <c r="F2921" s="197"/>
      <c r="G2921" s="196"/>
    </row>
    <row r="2922" spans="2:7" ht="14.25">
      <c r="B2922" s="197"/>
      <c r="C2922" s="197"/>
      <c r="D2922" s="197"/>
      <c r="E2922" s="198"/>
      <c r="F2922" s="198"/>
      <c r="G2922" s="196"/>
    </row>
    <row r="2923" spans="2:7" ht="14.25">
      <c r="B2923" s="189"/>
      <c r="C2923" s="189"/>
      <c r="D2923" s="189"/>
      <c r="E2923" s="189"/>
      <c r="F2923" s="189"/>
      <c r="G2923" s="189"/>
    </row>
    <row r="2924" spans="2:7" ht="15">
      <c r="B2924" s="186"/>
      <c r="C2924" s="186"/>
      <c r="D2924" s="187"/>
      <c r="E2924" s="188"/>
      <c r="F2924" s="188"/>
      <c r="G2924" s="188"/>
    </row>
    <row r="2925" spans="2:7" ht="14.25">
      <c r="B2925" s="189"/>
      <c r="C2925" s="189"/>
      <c r="D2925" s="190"/>
      <c r="E2925" s="191"/>
      <c r="F2925" s="192"/>
      <c r="G2925" s="192"/>
    </row>
    <row r="2926" spans="2:7" ht="14.25">
      <c r="B2926" s="193"/>
      <c r="C2926" s="193"/>
      <c r="D2926" s="194"/>
      <c r="E2926" s="195"/>
      <c r="F2926" s="196"/>
      <c r="G2926" s="196"/>
    </row>
    <row r="2927" spans="2:7" ht="14.25">
      <c r="B2927" s="193"/>
      <c r="C2927" s="193"/>
      <c r="D2927" s="194"/>
      <c r="E2927" s="195"/>
      <c r="F2927" s="196"/>
      <c r="G2927" s="196"/>
    </row>
    <row r="2928" spans="2:7" ht="14.25">
      <c r="B2928" s="193"/>
      <c r="C2928" s="193"/>
      <c r="D2928" s="194"/>
      <c r="E2928" s="195"/>
      <c r="F2928" s="196"/>
      <c r="G2928" s="196"/>
    </row>
    <row r="2929" spans="2:7" ht="14.25">
      <c r="B2929" s="197"/>
      <c r="C2929" s="197"/>
      <c r="D2929" s="197"/>
      <c r="E2929" s="196"/>
      <c r="F2929" s="197"/>
      <c r="G2929" s="196"/>
    </row>
    <row r="2930" spans="2:7" ht="14.25">
      <c r="B2930" s="197"/>
      <c r="C2930" s="197"/>
      <c r="D2930" s="197"/>
      <c r="E2930" s="198"/>
      <c r="F2930" s="198"/>
      <c r="G2930" s="196"/>
    </row>
    <row r="2931" spans="2:7" ht="14.25">
      <c r="B2931" s="189"/>
      <c r="C2931" s="189"/>
      <c r="D2931" s="189"/>
      <c r="E2931" s="189"/>
      <c r="F2931" s="189"/>
      <c r="G2931" s="189"/>
    </row>
    <row r="2932" spans="2:7" ht="15">
      <c r="B2932" s="186"/>
      <c r="C2932" s="186"/>
      <c r="D2932" s="187"/>
      <c r="E2932" s="188"/>
      <c r="F2932" s="188"/>
      <c r="G2932" s="188"/>
    </row>
    <row r="2933" spans="2:7" ht="14.25">
      <c r="B2933" s="189"/>
      <c r="C2933" s="189"/>
      <c r="D2933" s="190"/>
      <c r="E2933" s="191"/>
      <c r="F2933" s="192"/>
      <c r="G2933" s="192"/>
    </row>
    <row r="2934" spans="2:7" ht="14.25">
      <c r="B2934" s="193"/>
      <c r="C2934" s="193"/>
      <c r="D2934" s="194"/>
      <c r="E2934" s="195"/>
      <c r="F2934" s="196"/>
      <c r="G2934" s="196"/>
    </row>
    <row r="2935" spans="2:7" ht="14.25">
      <c r="B2935" s="193"/>
      <c r="C2935" s="193"/>
      <c r="D2935" s="194"/>
      <c r="E2935" s="195"/>
      <c r="F2935" s="196"/>
      <c r="G2935" s="196"/>
    </row>
    <row r="2936" spans="2:7" ht="14.25">
      <c r="B2936" s="193"/>
      <c r="C2936" s="193"/>
      <c r="D2936" s="194"/>
      <c r="E2936" s="195"/>
      <c r="F2936" s="196"/>
      <c r="G2936" s="196"/>
    </row>
    <row r="2937" spans="2:7" ht="14.25">
      <c r="B2937" s="197"/>
      <c r="C2937" s="197"/>
      <c r="D2937" s="197"/>
      <c r="E2937" s="196"/>
      <c r="F2937" s="197"/>
      <c r="G2937" s="196"/>
    </row>
    <row r="2938" spans="2:7" ht="14.25">
      <c r="B2938" s="197"/>
      <c r="C2938" s="197"/>
      <c r="D2938" s="197"/>
      <c r="E2938" s="198"/>
      <c r="F2938" s="198"/>
      <c r="G2938" s="196"/>
    </row>
    <row r="2939" spans="2:7" ht="14.25">
      <c r="B2939" s="189"/>
      <c r="C2939" s="189"/>
      <c r="D2939" s="189"/>
      <c r="E2939" s="189"/>
      <c r="F2939" s="189"/>
      <c r="G2939" s="189"/>
    </row>
    <row r="2940" spans="2:7" ht="15">
      <c r="B2940" s="186"/>
      <c r="C2940" s="186"/>
      <c r="D2940" s="187"/>
      <c r="E2940" s="188"/>
      <c r="F2940" s="188"/>
      <c r="G2940" s="188"/>
    </row>
    <row r="2941" spans="2:7" ht="14.25">
      <c r="B2941" s="189"/>
      <c r="C2941" s="189"/>
      <c r="D2941" s="190"/>
      <c r="E2941" s="191"/>
      <c r="F2941" s="192"/>
      <c r="G2941" s="192"/>
    </row>
    <row r="2942" spans="2:7" ht="14.25">
      <c r="B2942" s="193"/>
      <c r="C2942" s="193"/>
      <c r="D2942" s="194"/>
      <c r="E2942" s="195"/>
      <c r="F2942" s="196"/>
      <c r="G2942" s="196"/>
    </row>
    <row r="2943" spans="2:7" ht="14.25">
      <c r="B2943" s="193"/>
      <c r="C2943" s="193"/>
      <c r="D2943" s="194"/>
      <c r="E2943" s="195"/>
      <c r="F2943" s="196"/>
      <c r="G2943" s="196"/>
    </row>
    <row r="2944" spans="2:7" ht="14.25">
      <c r="B2944" s="193"/>
      <c r="C2944" s="193"/>
      <c r="D2944" s="194"/>
      <c r="E2944" s="195"/>
      <c r="F2944" s="196"/>
      <c r="G2944" s="196"/>
    </row>
    <row r="2945" spans="2:7" ht="14.25">
      <c r="B2945" s="197"/>
      <c r="C2945" s="197"/>
      <c r="D2945" s="197"/>
      <c r="E2945" s="196"/>
      <c r="F2945" s="197"/>
      <c r="G2945" s="196"/>
    </row>
    <row r="2946" spans="2:7" ht="14.25">
      <c r="B2946" s="197"/>
      <c r="C2946" s="197"/>
      <c r="D2946" s="197"/>
      <c r="E2946" s="198"/>
      <c r="F2946" s="198"/>
      <c r="G2946" s="196"/>
    </row>
    <row r="2947" spans="2:7" ht="14.25">
      <c r="B2947" s="189"/>
      <c r="C2947" s="189"/>
      <c r="D2947" s="189"/>
      <c r="E2947" s="189"/>
      <c r="F2947" s="189"/>
      <c r="G2947" s="189"/>
    </row>
    <row r="2948" spans="2:7" ht="15">
      <c r="B2948" s="186"/>
      <c r="C2948" s="186"/>
      <c r="D2948" s="187"/>
      <c r="E2948" s="188"/>
      <c r="F2948" s="188"/>
      <c r="G2948" s="188"/>
    </row>
    <row r="2949" spans="2:7" ht="14.25">
      <c r="B2949" s="189"/>
      <c r="C2949" s="189"/>
      <c r="D2949" s="190"/>
      <c r="E2949" s="191"/>
      <c r="F2949" s="192"/>
      <c r="G2949" s="192"/>
    </row>
    <row r="2950" spans="2:7" ht="14.25">
      <c r="B2950" s="193"/>
      <c r="C2950" s="193"/>
      <c r="D2950" s="194"/>
      <c r="E2950" s="195"/>
      <c r="F2950" s="196"/>
      <c r="G2950" s="196"/>
    </row>
    <row r="2951" spans="2:7" ht="14.25">
      <c r="B2951" s="193"/>
      <c r="C2951" s="193"/>
      <c r="D2951" s="194"/>
      <c r="E2951" s="195"/>
      <c r="F2951" s="196"/>
      <c r="G2951" s="196"/>
    </row>
    <row r="2952" spans="2:7" ht="14.25">
      <c r="B2952" s="193"/>
      <c r="C2952" s="193"/>
      <c r="D2952" s="194"/>
      <c r="E2952" s="195"/>
      <c r="F2952" s="196"/>
      <c r="G2952" s="196"/>
    </row>
    <row r="2953" spans="2:7" ht="14.25">
      <c r="B2953" s="197"/>
      <c r="C2953" s="197"/>
      <c r="D2953" s="197"/>
      <c r="E2953" s="196"/>
      <c r="F2953" s="197"/>
      <c r="G2953" s="196"/>
    </row>
    <row r="2954" spans="2:7" ht="14.25">
      <c r="B2954" s="197"/>
      <c r="C2954" s="197"/>
      <c r="D2954" s="197"/>
      <c r="E2954" s="198"/>
      <c r="F2954" s="198"/>
      <c r="G2954" s="196"/>
    </row>
    <row r="2955" spans="2:7" ht="14.25">
      <c r="B2955" s="189"/>
      <c r="C2955" s="189"/>
      <c r="D2955" s="189"/>
      <c r="E2955" s="189"/>
      <c r="F2955" s="189"/>
      <c r="G2955" s="189"/>
    </row>
    <row r="2956" spans="2:7" ht="15">
      <c r="B2956" s="186"/>
      <c r="C2956" s="186"/>
      <c r="D2956" s="187"/>
      <c r="E2956" s="188"/>
      <c r="F2956" s="188"/>
      <c r="G2956" s="188"/>
    </row>
    <row r="2957" spans="2:7" ht="14.25">
      <c r="B2957" s="189"/>
      <c r="C2957" s="189"/>
      <c r="D2957" s="190"/>
      <c r="E2957" s="191"/>
      <c r="F2957" s="192"/>
      <c r="G2957" s="192"/>
    </row>
    <row r="2958" spans="2:7" ht="14.25">
      <c r="B2958" s="193"/>
      <c r="C2958" s="193"/>
      <c r="D2958" s="194"/>
      <c r="E2958" s="195"/>
      <c r="F2958" s="196"/>
      <c r="G2958" s="196"/>
    </row>
    <row r="2959" spans="2:7" ht="14.25">
      <c r="B2959" s="193"/>
      <c r="C2959" s="193"/>
      <c r="D2959" s="194"/>
      <c r="E2959" s="195"/>
      <c r="F2959" s="196"/>
      <c r="G2959" s="196"/>
    </row>
    <row r="2960" spans="2:7" ht="14.25">
      <c r="B2960" s="193"/>
      <c r="C2960" s="193"/>
      <c r="D2960" s="194"/>
      <c r="E2960" s="195"/>
      <c r="F2960" s="196"/>
      <c r="G2960" s="196"/>
    </row>
    <row r="2961" spans="2:7" ht="14.25">
      <c r="B2961" s="197"/>
      <c r="C2961" s="197"/>
      <c r="D2961" s="197"/>
      <c r="E2961" s="196"/>
      <c r="F2961" s="197"/>
      <c r="G2961" s="196"/>
    </row>
    <row r="2962" spans="2:7" ht="14.25">
      <c r="B2962" s="197"/>
      <c r="C2962" s="197"/>
      <c r="D2962" s="197"/>
      <c r="E2962" s="198"/>
      <c r="F2962" s="198"/>
      <c r="G2962" s="196"/>
    </row>
    <row r="2963" spans="2:7" ht="14.25">
      <c r="B2963" s="189"/>
      <c r="C2963" s="189"/>
      <c r="D2963" s="189"/>
      <c r="E2963" s="189"/>
      <c r="F2963" s="189"/>
      <c r="G2963" s="189"/>
    </row>
    <row r="2964" spans="2:7" ht="15">
      <c r="B2964" s="186"/>
      <c r="C2964" s="186"/>
      <c r="D2964" s="187"/>
      <c r="E2964" s="188"/>
      <c r="F2964" s="188"/>
      <c r="G2964" s="188"/>
    </row>
    <row r="2965" spans="2:7" ht="14.25">
      <c r="B2965" s="189"/>
      <c r="C2965" s="189"/>
      <c r="D2965" s="190"/>
      <c r="E2965" s="191"/>
      <c r="F2965" s="192"/>
      <c r="G2965" s="192"/>
    </row>
    <row r="2966" spans="2:7" ht="14.25">
      <c r="B2966" s="193"/>
      <c r="C2966" s="193"/>
      <c r="D2966" s="194"/>
      <c r="E2966" s="195"/>
      <c r="F2966" s="196"/>
      <c r="G2966" s="196"/>
    </row>
    <row r="2967" spans="2:7" ht="14.25">
      <c r="B2967" s="193"/>
      <c r="C2967" s="193"/>
      <c r="D2967" s="194"/>
      <c r="E2967" s="195"/>
      <c r="F2967" s="196"/>
      <c r="G2967" s="196"/>
    </row>
    <row r="2968" spans="2:7" ht="14.25">
      <c r="B2968" s="193"/>
      <c r="C2968" s="193"/>
      <c r="D2968" s="194"/>
      <c r="E2968" s="195"/>
      <c r="F2968" s="196"/>
      <c r="G2968" s="196"/>
    </row>
    <row r="2969" spans="2:7" ht="14.25">
      <c r="B2969" s="197"/>
      <c r="C2969" s="197"/>
      <c r="D2969" s="197"/>
      <c r="E2969" s="196"/>
      <c r="F2969" s="197"/>
      <c r="G2969" s="196"/>
    </row>
    <row r="2970" spans="2:7" ht="14.25">
      <c r="B2970" s="197"/>
      <c r="C2970" s="197"/>
      <c r="D2970" s="197"/>
      <c r="E2970" s="198"/>
      <c r="F2970" s="198"/>
      <c r="G2970" s="196"/>
    </row>
    <row r="2971" spans="2:7" ht="14.25">
      <c r="B2971" s="189"/>
      <c r="C2971" s="189"/>
      <c r="D2971" s="189"/>
      <c r="E2971" s="189"/>
      <c r="F2971" s="189"/>
      <c r="G2971" s="189"/>
    </row>
    <row r="2972" spans="2:7" ht="15">
      <c r="B2972" s="186"/>
      <c r="C2972" s="186"/>
      <c r="D2972" s="187"/>
      <c r="E2972" s="188"/>
      <c r="F2972" s="188"/>
      <c r="G2972" s="188"/>
    </row>
    <row r="2973" spans="2:7" ht="14.25">
      <c r="B2973" s="189"/>
      <c r="C2973" s="189"/>
      <c r="D2973" s="190"/>
      <c r="E2973" s="191"/>
      <c r="F2973" s="192"/>
      <c r="G2973" s="192"/>
    </row>
    <row r="2974" spans="2:7" ht="14.25">
      <c r="B2974" s="193"/>
      <c r="C2974" s="193"/>
      <c r="D2974" s="194"/>
      <c r="E2974" s="195"/>
      <c r="F2974" s="196"/>
      <c r="G2974" s="196"/>
    </row>
    <row r="2975" spans="2:7" ht="14.25">
      <c r="B2975" s="193"/>
      <c r="C2975" s="193"/>
      <c r="D2975" s="194"/>
      <c r="E2975" s="195"/>
      <c r="F2975" s="196"/>
      <c r="G2975" s="196"/>
    </row>
    <row r="2976" spans="2:7" ht="14.25">
      <c r="B2976" s="193"/>
      <c r="C2976" s="193"/>
      <c r="D2976" s="194"/>
      <c r="E2976" s="195"/>
      <c r="F2976" s="196"/>
      <c r="G2976" s="196"/>
    </row>
    <row r="2977" spans="2:7" ht="14.25">
      <c r="B2977" s="193"/>
      <c r="C2977" s="193"/>
      <c r="D2977" s="194"/>
      <c r="E2977" s="195"/>
      <c r="F2977" s="196"/>
      <c r="G2977" s="196"/>
    </row>
    <row r="2978" spans="2:7" ht="14.25">
      <c r="B2978" s="193"/>
      <c r="C2978" s="193"/>
      <c r="D2978" s="194"/>
      <c r="E2978" s="195"/>
      <c r="F2978" s="196"/>
      <c r="G2978" s="196"/>
    </row>
    <row r="2979" spans="2:7" ht="14.25">
      <c r="B2979" s="197"/>
      <c r="C2979" s="197"/>
      <c r="D2979" s="197"/>
      <c r="E2979" s="196"/>
      <c r="F2979" s="197"/>
      <c r="G2979" s="196"/>
    </row>
    <row r="2980" spans="2:7" ht="14.25">
      <c r="B2980" s="197"/>
      <c r="C2980" s="197"/>
      <c r="D2980" s="197"/>
      <c r="E2980" s="198"/>
      <c r="F2980" s="198"/>
      <c r="G2980" s="196"/>
    </row>
    <row r="2981" spans="2:7" ht="14.25">
      <c r="B2981" s="189"/>
      <c r="C2981" s="189"/>
      <c r="D2981" s="189"/>
      <c r="E2981" s="189"/>
      <c r="F2981" s="189"/>
      <c r="G2981" s="189"/>
    </row>
    <row r="2982" spans="2:7" ht="15">
      <c r="B2982" s="186"/>
      <c r="C2982" s="186"/>
      <c r="D2982" s="187"/>
      <c r="E2982" s="188"/>
      <c r="F2982" s="188"/>
      <c r="G2982" s="188"/>
    </row>
    <row r="2983" spans="2:7" ht="14.25">
      <c r="B2983" s="189"/>
      <c r="C2983" s="189"/>
      <c r="D2983" s="190"/>
      <c r="E2983" s="191"/>
      <c r="F2983" s="192"/>
      <c r="G2983" s="192"/>
    </row>
    <row r="2984" spans="2:7" ht="14.25">
      <c r="B2984" s="193"/>
      <c r="C2984" s="193"/>
      <c r="D2984" s="194"/>
      <c r="E2984" s="195"/>
      <c r="F2984" s="196"/>
      <c r="G2984" s="196"/>
    </row>
    <row r="2985" spans="2:7" ht="14.25">
      <c r="B2985" s="193"/>
      <c r="C2985" s="193"/>
      <c r="D2985" s="194"/>
      <c r="E2985" s="195"/>
      <c r="F2985" s="196"/>
      <c r="G2985" s="196"/>
    </row>
    <row r="2986" spans="2:7" ht="14.25">
      <c r="B2986" s="193"/>
      <c r="C2986" s="193"/>
      <c r="D2986" s="194"/>
      <c r="E2986" s="195"/>
      <c r="F2986" s="196"/>
      <c r="G2986" s="196"/>
    </row>
    <row r="2987" spans="2:7" ht="14.25">
      <c r="B2987" s="193"/>
      <c r="C2987" s="193"/>
      <c r="D2987" s="194"/>
      <c r="E2987" s="195"/>
      <c r="F2987" s="196"/>
      <c r="G2987" s="196"/>
    </row>
    <row r="2988" spans="2:7" ht="14.25">
      <c r="B2988" s="193"/>
      <c r="C2988" s="193"/>
      <c r="D2988" s="194"/>
      <c r="E2988" s="195"/>
      <c r="F2988" s="196"/>
      <c r="G2988" s="196"/>
    </row>
    <row r="2989" spans="2:7" ht="14.25">
      <c r="B2989" s="197"/>
      <c r="C2989" s="197"/>
      <c r="D2989" s="197"/>
      <c r="E2989" s="196"/>
      <c r="F2989" s="197"/>
      <c r="G2989" s="196"/>
    </row>
    <row r="2990" spans="2:7" ht="14.25">
      <c r="B2990" s="197"/>
      <c r="C2990" s="197"/>
      <c r="D2990" s="197"/>
      <c r="E2990" s="198"/>
      <c r="F2990" s="198"/>
      <c r="G2990" s="196"/>
    </row>
    <row r="2991" spans="2:7" ht="14.25">
      <c r="B2991" s="189"/>
      <c r="C2991" s="189"/>
      <c r="D2991" s="189"/>
      <c r="E2991" s="189"/>
      <c r="F2991" s="189"/>
      <c r="G2991" s="189"/>
    </row>
    <row r="2992" spans="2:7" ht="15">
      <c r="B2992" s="186"/>
      <c r="C2992" s="186"/>
      <c r="D2992" s="187"/>
      <c r="E2992" s="188"/>
      <c r="F2992" s="188"/>
      <c r="G2992" s="188"/>
    </row>
    <row r="2993" spans="2:7" ht="14.25">
      <c r="B2993" s="189"/>
      <c r="C2993" s="189"/>
      <c r="D2993" s="190"/>
      <c r="E2993" s="191"/>
      <c r="F2993" s="192"/>
      <c r="G2993" s="192"/>
    </row>
    <row r="2994" spans="2:7" ht="14.25">
      <c r="B2994" s="193"/>
      <c r="C2994" s="193"/>
      <c r="D2994" s="194"/>
      <c r="E2994" s="195"/>
      <c r="F2994" s="196"/>
      <c r="G2994" s="196"/>
    </row>
    <row r="2995" spans="2:7" ht="14.25">
      <c r="B2995" s="193"/>
      <c r="C2995" s="193"/>
      <c r="D2995" s="194"/>
      <c r="E2995" s="195"/>
      <c r="F2995" s="196"/>
      <c r="G2995" s="196"/>
    </row>
    <row r="2996" spans="2:7" ht="14.25">
      <c r="B2996" s="193"/>
      <c r="C2996" s="193"/>
      <c r="D2996" s="194"/>
      <c r="E2996" s="195"/>
      <c r="F2996" s="196"/>
      <c r="G2996" s="196"/>
    </row>
    <row r="2997" spans="2:7" ht="14.25">
      <c r="B2997" s="193"/>
      <c r="C2997" s="193"/>
      <c r="D2997" s="194"/>
      <c r="E2997" s="195"/>
      <c r="F2997" s="196"/>
      <c r="G2997" s="196"/>
    </row>
    <row r="2998" spans="2:7" ht="14.25">
      <c r="B2998" s="193"/>
      <c r="C2998" s="193"/>
      <c r="D2998" s="194"/>
      <c r="E2998" s="195"/>
      <c r="F2998" s="196"/>
      <c r="G2998" s="196"/>
    </row>
    <row r="2999" spans="2:7" ht="14.25">
      <c r="B2999" s="197"/>
      <c r="C2999" s="197"/>
      <c r="D2999" s="197"/>
      <c r="E2999" s="196"/>
      <c r="F2999" s="197"/>
      <c r="G2999" s="196"/>
    </row>
    <row r="3000" spans="2:7" ht="14.25">
      <c r="B3000" s="197"/>
      <c r="C3000" s="197"/>
      <c r="D3000" s="197"/>
      <c r="E3000" s="198"/>
      <c r="F3000" s="198"/>
      <c r="G3000" s="196"/>
    </row>
    <row r="3001" spans="2:7" ht="14.25">
      <c r="B3001" s="189"/>
      <c r="C3001" s="189"/>
      <c r="D3001" s="189"/>
      <c r="E3001" s="189"/>
      <c r="F3001" s="189"/>
      <c r="G3001" s="189"/>
    </row>
    <row r="3002" spans="2:7" ht="15">
      <c r="B3002" s="186"/>
      <c r="C3002" s="186"/>
      <c r="D3002" s="187"/>
      <c r="E3002" s="188"/>
      <c r="F3002" s="188"/>
      <c r="G3002" s="188"/>
    </row>
    <row r="3003" spans="2:7" ht="14.25">
      <c r="B3003" s="189"/>
      <c r="C3003" s="189"/>
      <c r="D3003" s="190"/>
      <c r="E3003" s="191"/>
      <c r="F3003" s="192"/>
      <c r="G3003" s="192"/>
    </row>
    <row r="3004" spans="2:7" ht="14.25">
      <c r="B3004" s="193"/>
      <c r="C3004" s="193"/>
      <c r="D3004" s="194"/>
      <c r="E3004" s="195"/>
      <c r="F3004" s="196"/>
      <c r="G3004" s="196"/>
    </row>
    <row r="3005" spans="2:7" ht="14.25">
      <c r="B3005" s="193"/>
      <c r="C3005" s="193"/>
      <c r="D3005" s="194"/>
      <c r="E3005" s="195"/>
      <c r="F3005" s="196"/>
      <c r="G3005" s="196"/>
    </row>
    <row r="3006" spans="2:7" ht="14.25">
      <c r="B3006" s="193"/>
      <c r="C3006" s="193"/>
      <c r="D3006" s="194"/>
      <c r="E3006" s="195"/>
      <c r="F3006" s="196"/>
      <c r="G3006" s="196"/>
    </row>
    <row r="3007" spans="2:7" ht="14.25">
      <c r="B3007" s="193"/>
      <c r="C3007" s="193"/>
      <c r="D3007" s="194"/>
      <c r="E3007" s="195"/>
      <c r="F3007" s="196"/>
      <c r="G3007" s="196"/>
    </row>
    <row r="3008" spans="2:7" ht="14.25">
      <c r="B3008" s="193"/>
      <c r="C3008" s="193"/>
      <c r="D3008" s="194"/>
      <c r="E3008" s="195"/>
      <c r="F3008" s="196"/>
      <c r="G3008" s="196"/>
    </row>
    <row r="3009" spans="2:7" ht="14.25">
      <c r="B3009" s="197"/>
      <c r="C3009" s="197"/>
      <c r="D3009" s="197"/>
      <c r="E3009" s="196"/>
      <c r="F3009" s="197"/>
      <c r="G3009" s="196"/>
    </row>
    <row r="3010" spans="2:7" ht="14.25">
      <c r="B3010" s="197"/>
      <c r="C3010" s="197"/>
      <c r="D3010" s="197"/>
      <c r="E3010" s="198"/>
      <c r="F3010" s="198"/>
      <c r="G3010" s="196"/>
    </row>
    <row r="3011" spans="2:7" ht="14.25">
      <c r="B3011" s="189"/>
      <c r="C3011" s="189"/>
      <c r="D3011" s="189"/>
      <c r="E3011" s="189"/>
      <c r="F3011" s="189"/>
      <c r="G3011" s="189"/>
    </row>
    <row r="3012" spans="2:7" ht="15">
      <c r="B3012" s="186"/>
      <c r="C3012" s="186"/>
      <c r="D3012" s="187"/>
      <c r="E3012" s="188"/>
      <c r="F3012" s="188"/>
      <c r="G3012" s="188"/>
    </row>
    <row r="3013" spans="2:7" ht="14.25">
      <c r="B3013" s="189"/>
      <c r="C3013" s="189"/>
      <c r="D3013" s="190"/>
      <c r="E3013" s="191"/>
      <c r="F3013" s="192"/>
      <c r="G3013" s="192"/>
    </row>
    <row r="3014" spans="2:7" ht="14.25">
      <c r="B3014" s="193"/>
      <c r="C3014" s="193"/>
      <c r="D3014" s="194"/>
      <c r="E3014" s="195"/>
      <c r="F3014" s="196"/>
      <c r="G3014" s="196"/>
    </row>
    <row r="3015" spans="2:7" ht="14.25">
      <c r="B3015" s="193"/>
      <c r="C3015" s="193"/>
      <c r="D3015" s="194"/>
      <c r="E3015" s="195"/>
      <c r="F3015" s="196"/>
      <c r="G3015" s="196"/>
    </row>
    <row r="3016" spans="2:7" ht="14.25">
      <c r="B3016" s="193"/>
      <c r="C3016" s="193"/>
      <c r="D3016" s="194"/>
      <c r="E3016" s="195"/>
      <c r="F3016" s="196"/>
      <c r="G3016" s="196"/>
    </row>
    <row r="3017" spans="2:7" ht="14.25">
      <c r="B3017" s="193"/>
      <c r="C3017" s="193"/>
      <c r="D3017" s="194"/>
      <c r="E3017" s="195"/>
      <c r="F3017" s="196"/>
      <c r="G3017" s="196"/>
    </row>
    <row r="3018" spans="2:7" ht="14.25">
      <c r="B3018" s="193"/>
      <c r="C3018" s="193"/>
      <c r="D3018" s="194"/>
      <c r="E3018" s="195"/>
      <c r="F3018" s="196"/>
      <c r="G3018" s="196"/>
    </row>
    <row r="3019" spans="2:7" ht="14.25">
      <c r="B3019" s="197"/>
      <c r="C3019" s="197"/>
      <c r="D3019" s="197"/>
      <c r="E3019" s="196"/>
      <c r="F3019" s="197"/>
      <c r="G3019" s="196"/>
    </row>
    <row r="3020" spans="2:7" ht="14.25">
      <c r="B3020" s="197"/>
      <c r="C3020" s="197"/>
      <c r="D3020" s="197"/>
      <c r="E3020" s="198"/>
      <c r="F3020" s="198"/>
      <c r="G3020" s="196"/>
    </row>
    <row r="3021" spans="2:7" ht="14.25">
      <c r="B3021" s="189"/>
      <c r="C3021" s="189"/>
      <c r="D3021" s="189"/>
      <c r="E3021" s="189"/>
      <c r="F3021" s="189"/>
      <c r="G3021" s="189"/>
    </row>
    <row r="3022" spans="2:7" ht="15">
      <c r="B3022" s="186"/>
      <c r="C3022" s="186"/>
      <c r="D3022" s="187"/>
      <c r="E3022" s="188"/>
      <c r="F3022" s="188"/>
      <c r="G3022" s="188"/>
    </row>
    <row r="3023" spans="2:7" ht="14.25">
      <c r="B3023" s="189"/>
      <c r="C3023" s="189"/>
      <c r="D3023" s="190"/>
      <c r="E3023" s="191"/>
      <c r="F3023" s="192"/>
      <c r="G3023" s="192"/>
    </row>
    <row r="3024" spans="2:7" ht="14.25">
      <c r="B3024" s="193"/>
      <c r="C3024" s="193"/>
      <c r="D3024" s="194"/>
      <c r="E3024" s="195"/>
      <c r="F3024" s="196"/>
      <c r="G3024" s="196"/>
    </row>
    <row r="3025" spans="2:7" ht="14.25">
      <c r="B3025" s="193"/>
      <c r="C3025" s="193"/>
      <c r="D3025" s="194"/>
      <c r="E3025" s="195"/>
      <c r="F3025" s="196"/>
      <c r="G3025" s="196"/>
    </row>
    <row r="3026" spans="2:7" ht="14.25">
      <c r="B3026" s="193"/>
      <c r="C3026" s="193"/>
      <c r="D3026" s="194"/>
      <c r="E3026" s="195"/>
      <c r="F3026" s="196"/>
      <c r="G3026" s="196"/>
    </row>
    <row r="3027" spans="2:7" ht="14.25">
      <c r="B3027" s="193"/>
      <c r="C3027" s="193"/>
      <c r="D3027" s="194"/>
      <c r="E3027" s="195"/>
      <c r="F3027" s="196"/>
      <c r="G3027" s="196"/>
    </row>
    <row r="3028" spans="2:7" ht="14.25">
      <c r="B3028" s="193"/>
      <c r="C3028" s="193"/>
      <c r="D3028" s="194"/>
      <c r="E3028" s="195"/>
      <c r="F3028" s="196"/>
      <c r="G3028" s="196"/>
    </row>
    <row r="3029" spans="2:7" ht="14.25">
      <c r="B3029" s="197"/>
      <c r="C3029" s="197"/>
      <c r="D3029" s="197"/>
      <c r="E3029" s="196"/>
      <c r="F3029" s="197"/>
      <c r="G3029" s="196"/>
    </row>
    <row r="3030" spans="2:7" ht="14.25">
      <c r="B3030" s="197"/>
      <c r="C3030" s="197"/>
      <c r="D3030" s="197"/>
      <c r="E3030" s="198"/>
      <c r="F3030" s="198"/>
      <c r="G3030" s="196"/>
    </row>
    <row r="3031" spans="2:7" ht="14.25">
      <c r="B3031" s="189"/>
      <c r="C3031" s="189"/>
      <c r="D3031" s="189"/>
      <c r="E3031" s="189"/>
      <c r="F3031" s="189"/>
      <c r="G3031" s="189"/>
    </row>
    <row r="3032" spans="2:7" ht="15">
      <c r="B3032" s="186"/>
      <c r="C3032" s="186"/>
      <c r="D3032" s="187"/>
      <c r="E3032" s="188"/>
      <c r="F3032" s="188"/>
      <c r="G3032" s="188"/>
    </row>
    <row r="3033" spans="2:7" ht="14.25">
      <c r="B3033" s="189"/>
      <c r="C3033" s="189"/>
      <c r="D3033" s="190"/>
      <c r="E3033" s="191"/>
      <c r="F3033" s="192"/>
      <c r="G3033" s="192"/>
    </row>
    <row r="3034" spans="2:7" ht="14.25">
      <c r="B3034" s="193"/>
      <c r="C3034" s="193"/>
      <c r="D3034" s="194"/>
      <c r="E3034" s="195"/>
      <c r="F3034" s="196"/>
      <c r="G3034" s="196"/>
    </row>
    <row r="3035" spans="2:7" ht="14.25">
      <c r="B3035" s="193"/>
      <c r="C3035" s="193"/>
      <c r="D3035" s="194"/>
      <c r="E3035" s="195"/>
      <c r="F3035" s="196"/>
      <c r="G3035" s="196"/>
    </row>
    <row r="3036" spans="2:7" ht="14.25">
      <c r="B3036" s="193"/>
      <c r="C3036" s="193"/>
      <c r="D3036" s="194"/>
      <c r="E3036" s="195"/>
      <c r="F3036" s="196"/>
      <c r="G3036" s="196"/>
    </row>
    <row r="3037" spans="2:7" ht="14.25">
      <c r="B3037" s="193"/>
      <c r="C3037" s="193"/>
      <c r="D3037" s="194"/>
      <c r="E3037" s="195"/>
      <c r="F3037" s="196"/>
      <c r="G3037" s="196"/>
    </row>
    <row r="3038" spans="2:7" ht="14.25">
      <c r="B3038" s="193"/>
      <c r="C3038" s="193"/>
      <c r="D3038" s="194"/>
      <c r="E3038" s="195"/>
      <c r="F3038" s="196"/>
      <c r="G3038" s="196"/>
    </row>
    <row r="3039" spans="2:7" ht="14.25">
      <c r="B3039" s="197"/>
      <c r="C3039" s="197"/>
      <c r="D3039" s="197"/>
      <c r="E3039" s="196"/>
      <c r="F3039" s="197"/>
      <c r="G3039" s="196"/>
    </row>
    <row r="3040" spans="2:7" ht="14.25">
      <c r="B3040" s="197"/>
      <c r="C3040" s="197"/>
      <c r="D3040" s="197"/>
      <c r="E3040" s="198"/>
      <c r="F3040" s="198"/>
      <c r="G3040" s="196"/>
    </row>
    <row r="3041" spans="2:7" ht="14.25">
      <c r="B3041" s="189"/>
      <c r="C3041" s="189"/>
      <c r="D3041" s="189"/>
      <c r="E3041" s="189"/>
      <c r="F3041" s="189"/>
      <c r="G3041" s="189"/>
    </row>
    <row r="3042" spans="2:7" ht="15">
      <c r="B3042" s="186"/>
      <c r="C3042" s="186"/>
      <c r="D3042" s="187"/>
      <c r="E3042" s="188"/>
      <c r="F3042" s="188"/>
      <c r="G3042" s="188"/>
    </row>
    <row r="3043" spans="2:7" ht="14.25">
      <c r="B3043" s="189"/>
      <c r="C3043" s="189"/>
      <c r="D3043" s="190"/>
      <c r="E3043" s="191"/>
      <c r="F3043" s="192"/>
      <c r="G3043" s="192"/>
    </row>
    <row r="3044" spans="2:7" ht="14.25">
      <c r="B3044" s="193"/>
      <c r="C3044" s="193"/>
      <c r="D3044" s="194"/>
      <c r="E3044" s="195"/>
      <c r="F3044" s="196"/>
      <c r="G3044" s="196"/>
    </row>
    <row r="3045" spans="2:7" ht="14.25">
      <c r="B3045" s="193"/>
      <c r="C3045" s="193"/>
      <c r="D3045" s="194"/>
      <c r="E3045" s="195"/>
      <c r="F3045" s="196"/>
      <c r="G3045" s="196"/>
    </row>
    <row r="3046" spans="2:7" ht="14.25">
      <c r="B3046" s="193"/>
      <c r="C3046" s="193"/>
      <c r="D3046" s="194"/>
      <c r="E3046" s="195"/>
      <c r="F3046" s="196"/>
      <c r="G3046" s="196"/>
    </row>
    <row r="3047" spans="2:7" ht="14.25">
      <c r="B3047" s="193"/>
      <c r="C3047" s="193"/>
      <c r="D3047" s="194"/>
      <c r="E3047" s="195"/>
      <c r="F3047" s="196"/>
      <c r="G3047" s="196"/>
    </row>
    <row r="3048" spans="2:7" ht="14.25">
      <c r="B3048" s="193"/>
      <c r="C3048" s="193"/>
      <c r="D3048" s="194"/>
      <c r="E3048" s="195"/>
      <c r="F3048" s="196"/>
      <c r="G3048" s="196"/>
    </row>
    <row r="3049" spans="2:7" ht="14.25">
      <c r="B3049" s="197"/>
      <c r="C3049" s="197"/>
      <c r="D3049" s="197"/>
      <c r="E3049" s="196"/>
      <c r="F3049" s="197"/>
      <c r="G3049" s="196"/>
    </row>
    <row r="3050" spans="2:7" ht="14.25">
      <c r="B3050" s="197"/>
      <c r="C3050" s="197"/>
      <c r="D3050" s="197"/>
      <c r="E3050" s="198"/>
      <c r="F3050" s="198"/>
      <c r="G3050" s="196"/>
    </row>
    <row r="3051" spans="2:7" ht="14.25">
      <c r="B3051" s="189"/>
      <c r="C3051" s="189"/>
      <c r="D3051" s="189"/>
      <c r="E3051" s="189"/>
      <c r="F3051" s="189"/>
      <c r="G3051" s="189"/>
    </row>
    <row r="3052" spans="2:7" ht="15">
      <c r="B3052" s="186"/>
      <c r="C3052" s="186"/>
      <c r="D3052" s="187"/>
      <c r="E3052" s="188"/>
      <c r="F3052" s="188"/>
      <c r="G3052" s="188"/>
    </row>
    <row r="3053" spans="2:7" ht="14.25">
      <c r="B3053" s="189"/>
      <c r="C3053" s="189"/>
      <c r="D3053" s="190"/>
      <c r="E3053" s="191"/>
      <c r="F3053" s="192"/>
      <c r="G3053" s="192"/>
    </row>
    <row r="3054" spans="2:7" ht="14.25">
      <c r="B3054" s="193"/>
      <c r="C3054" s="193"/>
      <c r="D3054" s="194"/>
      <c r="E3054" s="195"/>
      <c r="F3054" s="196"/>
      <c r="G3054" s="196"/>
    </row>
    <row r="3055" spans="2:7" ht="14.25">
      <c r="B3055" s="193"/>
      <c r="C3055" s="193"/>
      <c r="D3055" s="194"/>
      <c r="E3055" s="195"/>
      <c r="F3055" s="196"/>
      <c r="G3055" s="196"/>
    </row>
    <row r="3056" spans="2:7" ht="14.25">
      <c r="B3056" s="193"/>
      <c r="C3056" s="193"/>
      <c r="D3056" s="194"/>
      <c r="E3056" s="195"/>
      <c r="F3056" s="196"/>
      <c r="G3056" s="196"/>
    </row>
    <row r="3057" spans="2:7" ht="14.25">
      <c r="B3057" s="193"/>
      <c r="C3057" s="193"/>
      <c r="D3057" s="194"/>
      <c r="E3057" s="195"/>
      <c r="F3057" s="196"/>
      <c r="G3057" s="196"/>
    </row>
    <row r="3058" spans="2:7" ht="14.25">
      <c r="B3058" s="193"/>
      <c r="C3058" s="193"/>
      <c r="D3058" s="194"/>
      <c r="E3058" s="195"/>
      <c r="F3058" s="196"/>
      <c r="G3058" s="196"/>
    </row>
    <row r="3059" spans="2:7" ht="14.25">
      <c r="B3059" s="197"/>
      <c r="C3059" s="197"/>
      <c r="D3059" s="197"/>
      <c r="E3059" s="196"/>
      <c r="F3059" s="197"/>
      <c r="G3059" s="196"/>
    </row>
    <row r="3060" spans="2:7" ht="14.25">
      <c r="B3060" s="197"/>
      <c r="C3060" s="197"/>
      <c r="D3060" s="197"/>
      <c r="E3060" s="198"/>
      <c r="F3060" s="198"/>
      <c r="G3060" s="196"/>
    </row>
    <row r="3061" spans="2:7" ht="14.25">
      <c r="B3061" s="189"/>
      <c r="C3061" s="189"/>
      <c r="D3061" s="189"/>
      <c r="E3061" s="189"/>
      <c r="F3061" s="189"/>
      <c r="G3061" s="189"/>
    </row>
    <row r="3062" spans="2:7" ht="15">
      <c r="B3062" s="186"/>
      <c r="C3062" s="186"/>
      <c r="D3062" s="187"/>
      <c r="E3062" s="188"/>
      <c r="F3062" s="188"/>
      <c r="G3062" s="188"/>
    </row>
    <row r="3063" spans="2:7" ht="14.25">
      <c r="B3063" s="189"/>
      <c r="C3063" s="189"/>
      <c r="D3063" s="190"/>
      <c r="E3063" s="191"/>
      <c r="F3063" s="192"/>
      <c r="G3063" s="192"/>
    </row>
    <row r="3064" spans="2:7" ht="14.25">
      <c r="B3064" s="193"/>
      <c r="C3064" s="193"/>
      <c r="D3064" s="194"/>
      <c r="E3064" s="195"/>
      <c r="F3064" s="196"/>
      <c r="G3064" s="196"/>
    </row>
    <row r="3065" spans="2:7" ht="14.25">
      <c r="B3065" s="193"/>
      <c r="C3065" s="193"/>
      <c r="D3065" s="194"/>
      <c r="E3065" s="195"/>
      <c r="F3065" s="196"/>
      <c r="G3065" s="196"/>
    </row>
    <row r="3066" spans="2:7" ht="14.25">
      <c r="B3066" s="193"/>
      <c r="C3066" s="193"/>
      <c r="D3066" s="194"/>
      <c r="E3066" s="195"/>
      <c r="F3066" s="196"/>
      <c r="G3066" s="196"/>
    </row>
    <row r="3067" spans="2:7" ht="14.25">
      <c r="B3067" s="193"/>
      <c r="C3067" s="193"/>
      <c r="D3067" s="194"/>
      <c r="E3067" s="195"/>
      <c r="F3067" s="196"/>
      <c r="G3067" s="196"/>
    </row>
    <row r="3068" spans="2:7" ht="14.25">
      <c r="B3068" s="193"/>
      <c r="C3068" s="193"/>
      <c r="D3068" s="194"/>
      <c r="E3068" s="195"/>
      <c r="F3068" s="196"/>
      <c r="G3068" s="196"/>
    </row>
    <row r="3069" spans="2:7" ht="14.25">
      <c r="B3069" s="197"/>
      <c r="C3069" s="197"/>
      <c r="D3069" s="197"/>
      <c r="E3069" s="196"/>
      <c r="F3069" s="197"/>
      <c r="G3069" s="196"/>
    </row>
    <row r="3070" spans="2:7" ht="14.25">
      <c r="B3070" s="197"/>
      <c r="C3070" s="197"/>
      <c r="D3070" s="197"/>
      <c r="E3070" s="198"/>
      <c r="F3070" s="198"/>
      <c r="G3070" s="196"/>
    </row>
    <row r="3071" spans="2:7" ht="14.25">
      <c r="B3071" s="189"/>
      <c r="C3071" s="189"/>
      <c r="D3071" s="189"/>
      <c r="E3071" s="189"/>
      <c r="F3071" s="189"/>
      <c r="G3071" s="189"/>
    </row>
    <row r="3072" spans="2:7" ht="15">
      <c r="B3072" s="186"/>
      <c r="C3072" s="186"/>
      <c r="D3072" s="187"/>
      <c r="E3072" s="188"/>
      <c r="F3072" s="188"/>
      <c r="G3072" s="188"/>
    </row>
    <row r="3073" spans="2:7" ht="14.25">
      <c r="B3073" s="189"/>
      <c r="C3073" s="189"/>
      <c r="D3073" s="190"/>
      <c r="E3073" s="191"/>
      <c r="F3073" s="192"/>
      <c r="G3073" s="192"/>
    </row>
    <row r="3074" spans="2:7" ht="14.25">
      <c r="B3074" s="193"/>
      <c r="C3074" s="193"/>
      <c r="D3074" s="194"/>
      <c r="E3074" s="195"/>
      <c r="F3074" s="196"/>
      <c r="G3074" s="196"/>
    </row>
    <row r="3075" spans="2:7" ht="14.25">
      <c r="B3075" s="193"/>
      <c r="C3075" s="193"/>
      <c r="D3075" s="194"/>
      <c r="E3075" s="195"/>
      <c r="F3075" s="196"/>
      <c r="G3075" s="196"/>
    </row>
    <row r="3076" spans="2:7" ht="14.25">
      <c r="B3076" s="193"/>
      <c r="C3076" s="193"/>
      <c r="D3076" s="194"/>
      <c r="E3076" s="195"/>
      <c r="F3076" s="196"/>
      <c r="G3076" s="196"/>
    </row>
    <row r="3077" spans="2:7" ht="14.25">
      <c r="B3077" s="193"/>
      <c r="C3077" s="193"/>
      <c r="D3077" s="194"/>
      <c r="E3077" s="195"/>
      <c r="F3077" s="196"/>
      <c r="G3077" s="196"/>
    </row>
    <row r="3078" spans="2:7" ht="14.25">
      <c r="B3078" s="193"/>
      <c r="C3078" s="193"/>
      <c r="D3078" s="194"/>
      <c r="E3078" s="195"/>
      <c r="F3078" s="196"/>
      <c r="G3078" s="196"/>
    </row>
    <row r="3079" spans="2:7" ht="14.25">
      <c r="B3079" s="197"/>
      <c r="C3079" s="197"/>
      <c r="D3079" s="197"/>
      <c r="E3079" s="196"/>
      <c r="F3079" s="197"/>
      <c r="G3079" s="196"/>
    </row>
    <row r="3080" spans="2:7" ht="14.25">
      <c r="B3080" s="197"/>
      <c r="C3080" s="197"/>
      <c r="D3080" s="197"/>
      <c r="E3080" s="198"/>
      <c r="F3080" s="198"/>
      <c r="G3080" s="196"/>
    </row>
    <row r="3081" spans="2:7" ht="14.25">
      <c r="B3081" s="189"/>
      <c r="C3081" s="189"/>
      <c r="D3081" s="189"/>
      <c r="E3081" s="189"/>
      <c r="F3081" s="189"/>
      <c r="G3081" s="189"/>
    </row>
    <row r="3082" spans="2:7" ht="15">
      <c r="B3082" s="186"/>
      <c r="C3082" s="186"/>
      <c r="D3082" s="187"/>
      <c r="E3082" s="188"/>
      <c r="F3082" s="188"/>
      <c r="G3082" s="188"/>
    </row>
    <row r="3083" spans="2:7" ht="14.25">
      <c r="B3083" s="189"/>
      <c r="C3083" s="189"/>
      <c r="D3083" s="190"/>
      <c r="E3083" s="191"/>
      <c r="F3083" s="192"/>
      <c r="G3083" s="192"/>
    </row>
    <row r="3084" spans="2:7" ht="14.25">
      <c r="B3084" s="193"/>
      <c r="C3084" s="193"/>
      <c r="D3084" s="194"/>
      <c r="E3084" s="195"/>
      <c r="F3084" s="196"/>
      <c r="G3084" s="196"/>
    </row>
    <row r="3085" spans="2:7" ht="14.25">
      <c r="B3085" s="193"/>
      <c r="C3085" s="193"/>
      <c r="D3085" s="194"/>
      <c r="E3085" s="195"/>
      <c r="F3085" s="196"/>
      <c r="G3085" s="196"/>
    </row>
    <row r="3086" spans="2:7" ht="14.25">
      <c r="B3086" s="193"/>
      <c r="C3086" s="193"/>
      <c r="D3086" s="194"/>
      <c r="E3086" s="195"/>
      <c r="F3086" s="196"/>
      <c r="G3086" s="196"/>
    </row>
    <row r="3087" spans="2:7" ht="14.25">
      <c r="B3087" s="193"/>
      <c r="C3087" s="193"/>
      <c r="D3087" s="194"/>
      <c r="E3087" s="195"/>
      <c r="F3087" s="196"/>
      <c r="G3087" s="196"/>
    </row>
    <row r="3088" spans="2:7" ht="14.25">
      <c r="B3088" s="193"/>
      <c r="C3088" s="193"/>
      <c r="D3088" s="194"/>
      <c r="E3088" s="195"/>
      <c r="F3088" s="196"/>
      <c r="G3088" s="196"/>
    </row>
    <row r="3089" spans="2:7" ht="14.25">
      <c r="B3089" s="193"/>
      <c r="C3089" s="193"/>
      <c r="D3089" s="194"/>
      <c r="E3089" s="195"/>
      <c r="F3089" s="196"/>
      <c r="G3089" s="196"/>
    </row>
    <row r="3090" spans="2:7" ht="14.25">
      <c r="B3090" s="197"/>
      <c r="C3090" s="197"/>
      <c r="D3090" s="197"/>
      <c r="E3090" s="196"/>
      <c r="F3090" s="197"/>
      <c r="G3090" s="196"/>
    </row>
    <row r="3091" spans="2:7" ht="14.25">
      <c r="B3091" s="197"/>
      <c r="C3091" s="197"/>
      <c r="D3091" s="197"/>
      <c r="E3091" s="198"/>
      <c r="F3091" s="198"/>
      <c r="G3091" s="196"/>
    </row>
    <row r="3092" spans="2:7" ht="14.25">
      <c r="B3092" s="189"/>
      <c r="C3092" s="189"/>
      <c r="D3092" s="189"/>
      <c r="E3092" s="189"/>
      <c r="F3092" s="189"/>
      <c r="G3092" s="189"/>
    </row>
    <row r="3093" spans="2:7" ht="15">
      <c r="B3093" s="186"/>
      <c r="C3093" s="186"/>
      <c r="D3093" s="187"/>
      <c r="E3093" s="188"/>
      <c r="F3093" s="188"/>
      <c r="G3093" s="188"/>
    </row>
    <row r="3094" spans="2:7" ht="14.25">
      <c r="B3094" s="189"/>
      <c r="C3094" s="189"/>
      <c r="D3094" s="190"/>
      <c r="E3094" s="191"/>
      <c r="F3094" s="192"/>
      <c r="G3094" s="192"/>
    </row>
    <row r="3095" spans="2:7" ht="14.25">
      <c r="B3095" s="193"/>
      <c r="C3095" s="193"/>
      <c r="D3095" s="194"/>
      <c r="E3095" s="195"/>
      <c r="F3095" s="196"/>
      <c r="G3095" s="196"/>
    </row>
    <row r="3096" spans="2:7" ht="14.25">
      <c r="B3096" s="193"/>
      <c r="C3096" s="193"/>
      <c r="D3096" s="194"/>
      <c r="E3096" s="195"/>
      <c r="F3096" s="196"/>
      <c r="G3096" s="196"/>
    </row>
    <row r="3097" spans="2:7" ht="14.25">
      <c r="B3097" s="193"/>
      <c r="C3097" s="193"/>
      <c r="D3097" s="194"/>
      <c r="E3097" s="195"/>
      <c r="F3097" s="196"/>
      <c r="G3097" s="196"/>
    </row>
    <row r="3098" spans="2:7" ht="14.25">
      <c r="B3098" s="193"/>
      <c r="C3098" s="193"/>
      <c r="D3098" s="194"/>
      <c r="E3098" s="195"/>
      <c r="F3098" s="196"/>
      <c r="G3098" s="196"/>
    </row>
    <row r="3099" spans="2:7" ht="14.25">
      <c r="B3099" s="193"/>
      <c r="C3099" s="193"/>
      <c r="D3099" s="194"/>
      <c r="E3099" s="195"/>
      <c r="F3099" s="196"/>
      <c r="G3099" s="196"/>
    </row>
    <row r="3100" spans="2:7" ht="14.25">
      <c r="B3100" s="193"/>
      <c r="C3100" s="193"/>
      <c r="D3100" s="194"/>
      <c r="E3100" s="195"/>
      <c r="F3100" s="196"/>
      <c r="G3100" s="196"/>
    </row>
    <row r="3101" spans="2:7" ht="14.25">
      <c r="B3101" s="197"/>
      <c r="C3101" s="197"/>
      <c r="D3101" s="197"/>
      <c r="E3101" s="196"/>
      <c r="F3101" s="197"/>
      <c r="G3101" s="196"/>
    </row>
    <row r="3102" spans="2:7" ht="14.25">
      <c r="B3102" s="197"/>
      <c r="C3102" s="197"/>
      <c r="D3102" s="197"/>
      <c r="E3102" s="198"/>
      <c r="F3102" s="198"/>
      <c r="G3102" s="196"/>
    </row>
    <row r="3103" spans="2:7" ht="14.25">
      <c r="B3103" s="189"/>
      <c r="C3103" s="189"/>
      <c r="D3103" s="189"/>
      <c r="E3103" s="189"/>
      <c r="F3103" s="189"/>
      <c r="G3103" s="189"/>
    </row>
    <row r="3104" spans="2:7" ht="15">
      <c r="B3104" s="186"/>
      <c r="C3104" s="186"/>
      <c r="D3104" s="187"/>
      <c r="E3104" s="188"/>
      <c r="F3104" s="188"/>
      <c r="G3104" s="188"/>
    </row>
    <row r="3105" spans="2:7" ht="14.25">
      <c r="B3105" s="189"/>
      <c r="C3105" s="189"/>
      <c r="D3105" s="190"/>
      <c r="E3105" s="191"/>
      <c r="F3105" s="192"/>
      <c r="G3105" s="192"/>
    </row>
    <row r="3106" spans="2:7" ht="14.25">
      <c r="B3106" s="193"/>
      <c r="C3106" s="193"/>
      <c r="D3106" s="194"/>
      <c r="E3106" s="195"/>
      <c r="F3106" s="196"/>
      <c r="G3106" s="196"/>
    </row>
    <row r="3107" spans="2:7" ht="14.25">
      <c r="B3107" s="193"/>
      <c r="C3107" s="193"/>
      <c r="D3107" s="194"/>
      <c r="E3107" s="195"/>
      <c r="F3107" s="196"/>
      <c r="G3107" s="196"/>
    </row>
    <row r="3108" spans="2:7" ht="14.25">
      <c r="B3108" s="193"/>
      <c r="C3108" s="193"/>
      <c r="D3108" s="194"/>
      <c r="E3108" s="195"/>
      <c r="F3108" s="196"/>
      <c r="G3108" s="196"/>
    </row>
    <row r="3109" spans="2:7" ht="14.25">
      <c r="B3109" s="193"/>
      <c r="C3109" s="193"/>
      <c r="D3109" s="194"/>
      <c r="E3109" s="195"/>
      <c r="F3109" s="196"/>
      <c r="G3109" s="196"/>
    </row>
    <row r="3110" spans="2:7" ht="14.25">
      <c r="B3110" s="193"/>
      <c r="C3110" s="193"/>
      <c r="D3110" s="194"/>
      <c r="E3110" s="195"/>
      <c r="F3110" s="196"/>
      <c r="G3110" s="196"/>
    </row>
    <row r="3111" spans="2:7" ht="14.25">
      <c r="B3111" s="193"/>
      <c r="C3111" s="193"/>
      <c r="D3111" s="194"/>
      <c r="E3111" s="195"/>
      <c r="F3111" s="196"/>
      <c r="G3111" s="196"/>
    </row>
    <row r="3112" spans="2:7" ht="14.25">
      <c r="B3112" s="197"/>
      <c r="C3112" s="197"/>
      <c r="D3112" s="197"/>
      <c r="E3112" s="196"/>
      <c r="F3112" s="197"/>
      <c r="G3112" s="196"/>
    </row>
    <row r="3113" spans="2:7" ht="14.25">
      <c r="B3113" s="197"/>
      <c r="C3113" s="197"/>
      <c r="D3113" s="197"/>
      <c r="E3113" s="198"/>
      <c r="F3113" s="198"/>
      <c r="G3113" s="196"/>
    </row>
    <row r="3114" spans="2:7" ht="14.25">
      <c r="B3114" s="189"/>
      <c r="C3114" s="189"/>
      <c r="D3114" s="189"/>
      <c r="E3114" s="189"/>
      <c r="F3114" s="189"/>
      <c r="G3114" s="189"/>
    </row>
    <row r="3115" spans="2:7" ht="15">
      <c r="B3115" s="186"/>
      <c r="C3115" s="186"/>
      <c r="D3115" s="187"/>
      <c r="E3115" s="188"/>
      <c r="F3115" s="188"/>
      <c r="G3115" s="188"/>
    </row>
    <row r="3116" spans="2:7" ht="14.25">
      <c r="B3116" s="189"/>
      <c r="C3116" s="189"/>
      <c r="D3116" s="190"/>
      <c r="E3116" s="191"/>
      <c r="F3116" s="192"/>
      <c r="G3116" s="192"/>
    </row>
    <row r="3117" spans="2:7" ht="14.25">
      <c r="B3117" s="193"/>
      <c r="C3117" s="193"/>
      <c r="D3117" s="194"/>
      <c r="E3117" s="195"/>
      <c r="F3117" s="196"/>
      <c r="G3117" s="196"/>
    </row>
    <row r="3118" spans="2:7" ht="14.25">
      <c r="B3118" s="193"/>
      <c r="C3118" s="193"/>
      <c r="D3118" s="194"/>
      <c r="E3118" s="195"/>
      <c r="F3118" s="196"/>
      <c r="G3118" s="196"/>
    </row>
    <row r="3119" spans="2:7" ht="14.25">
      <c r="B3119" s="193"/>
      <c r="C3119" s="193"/>
      <c r="D3119" s="194"/>
      <c r="E3119" s="195"/>
      <c r="F3119" s="196"/>
      <c r="G3119" s="196"/>
    </row>
    <row r="3120" spans="2:7" ht="14.25">
      <c r="B3120" s="193"/>
      <c r="C3120" s="193"/>
      <c r="D3120" s="194"/>
      <c r="E3120" s="195"/>
      <c r="F3120" s="196"/>
      <c r="G3120" s="196"/>
    </row>
    <row r="3121" spans="2:7" ht="14.25">
      <c r="B3121" s="193"/>
      <c r="C3121" s="193"/>
      <c r="D3121" s="194"/>
      <c r="E3121" s="195"/>
      <c r="F3121" s="196"/>
      <c r="G3121" s="196"/>
    </row>
    <row r="3122" spans="2:7" ht="14.25">
      <c r="B3122" s="197"/>
      <c r="C3122" s="197"/>
      <c r="D3122" s="197"/>
      <c r="E3122" s="196"/>
      <c r="F3122" s="197"/>
      <c r="G3122" s="196"/>
    </row>
    <row r="3123" spans="2:7" ht="14.25">
      <c r="B3123" s="197"/>
      <c r="C3123" s="197"/>
      <c r="D3123" s="197"/>
      <c r="E3123" s="198"/>
      <c r="F3123" s="198"/>
      <c r="G3123" s="196"/>
    </row>
    <row r="3124" spans="2:7" ht="14.25">
      <c r="B3124" s="189"/>
      <c r="C3124" s="189"/>
      <c r="D3124" s="189"/>
      <c r="E3124" s="189"/>
      <c r="F3124" s="189"/>
      <c r="G3124" s="189"/>
    </row>
    <row r="3125" spans="2:7" ht="15">
      <c r="B3125" s="186"/>
      <c r="C3125" s="186"/>
      <c r="D3125" s="187"/>
      <c r="E3125" s="188"/>
      <c r="F3125" s="188"/>
      <c r="G3125" s="188"/>
    </row>
    <row r="3126" spans="2:7" ht="14.25">
      <c r="B3126" s="189"/>
      <c r="C3126" s="189"/>
      <c r="D3126" s="190"/>
      <c r="E3126" s="191"/>
      <c r="F3126" s="192"/>
      <c r="G3126" s="192"/>
    </row>
    <row r="3127" spans="2:7" ht="14.25">
      <c r="B3127" s="193"/>
      <c r="C3127" s="193"/>
      <c r="D3127" s="194"/>
      <c r="E3127" s="195"/>
      <c r="F3127" s="196"/>
      <c r="G3127" s="196"/>
    </row>
    <row r="3128" spans="2:7" ht="14.25">
      <c r="B3128" s="193"/>
      <c r="C3128" s="193"/>
      <c r="D3128" s="194"/>
      <c r="E3128" s="195"/>
      <c r="F3128" s="196"/>
      <c r="G3128" s="196"/>
    </row>
    <row r="3129" spans="2:7" ht="14.25">
      <c r="B3129" s="193"/>
      <c r="C3129" s="193"/>
      <c r="D3129" s="194"/>
      <c r="E3129" s="195"/>
      <c r="F3129" s="196"/>
      <c r="G3129" s="196"/>
    </row>
    <row r="3130" spans="2:7" ht="14.25">
      <c r="B3130" s="193"/>
      <c r="C3130" s="193"/>
      <c r="D3130" s="194"/>
      <c r="E3130" s="195"/>
      <c r="F3130" s="196"/>
      <c r="G3130" s="196"/>
    </row>
    <row r="3131" spans="2:7" ht="14.25">
      <c r="B3131" s="193"/>
      <c r="C3131" s="193"/>
      <c r="D3131" s="194"/>
      <c r="E3131" s="195"/>
      <c r="F3131" s="196"/>
      <c r="G3131" s="196"/>
    </row>
    <row r="3132" spans="2:7" ht="14.25">
      <c r="B3132" s="193"/>
      <c r="C3132" s="193"/>
      <c r="D3132" s="194"/>
      <c r="E3132" s="195"/>
      <c r="F3132" s="196"/>
      <c r="G3132" s="196"/>
    </row>
    <row r="3133" spans="2:7" ht="14.25">
      <c r="B3133" s="193"/>
      <c r="C3133" s="193"/>
      <c r="D3133" s="194"/>
      <c r="E3133" s="195"/>
      <c r="F3133" s="196"/>
      <c r="G3133" s="196"/>
    </row>
    <row r="3134" spans="2:7" ht="14.25">
      <c r="B3134" s="193"/>
      <c r="C3134" s="193"/>
      <c r="D3134" s="194"/>
      <c r="E3134" s="195"/>
      <c r="F3134" s="196"/>
      <c r="G3134" s="196"/>
    </row>
    <row r="3135" spans="2:7" ht="14.25">
      <c r="B3135" s="193"/>
      <c r="C3135" s="193"/>
      <c r="D3135" s="194"/>
      <c r="E3135" s="195"/>
      <c r="F3135" s="196"/>
      <c r="G3135" s="196"/>
    </row>
    <row r="3136" spans="2:7" ht="14.25">
      <c r="B3136" s="197"/>
      <c r="C3136" s="197"/>
      <c r="D3136" s="197"/>
      <c r="E3136" s="196"/>
      <c r="F3136" s="197"/>
      <c r="G3136" s="196"/>
    </row>
    <row r="3137" spans="2:7" ht="14.25">
      <c r="B3137" s="197"/>
      <c r="C3137" s="197"/>
      <c r="D3137" s="197"/>
      <c r="E3137" s="198"/>
      <c r="F3137" s="198"/>
      <c r="G3137" s="196"/>
    </row>
    <row r="3138" spans="2:7" ht="14.25">
      <c r="B3138" s="189"/>
      <c r="C3138" s="189"/>
      <c r="D3138" s="189"/>
      <c r="E3138" s="189"/>
      <c r="F3138" s="189"/>
      <c r="G3138" s="189"/>
    </row>
    <row r="3139" spans="2:7" ht="15">
      <c r="B3139" s="186"/>
      <c r="C3139" s="186"/>
      <c r="D3139" s="187"/>
      <c r="E3139" s="188"/>
      <c r="F3139" s="188"/>
      <c r="G3139" s="188"/>
    </row>
    <row r="3140" spans="2:7" ht="14.25">
      <c r="B3140" s="189"/>
      <c r="C3140" s="189"/>
      <c r="D3140" s="190"/>
      <c r="E3140" s="191"/>
      <c r="F3140" s="192"/>
      <c r="G3140" s="192"/>
    </row>
    <row r="3141" spans="2:7" ht="14.25">
      <c r="B3141" s="193"/>
      <c r="C3141" s="193"/>
      <c r="D3141" s="194"/>
      <c r="E3141" s="195"/>
      <c r="F3141" s="196"/>
      <c r="G3141" s="196"/>
    </row>
    <row r="3142" spans="2:7" ht="14.25">
      <c r="B3142" s="193"/>
      <c r="C3142" s="193"/>
      <c r="D3142" s="194"/>
      <c r="E3142" s="195"/>
      <c r="F3142" s="196"/>
      <c r="G3142" s="196"/>
    </row>
    <row r="3143" spans="2:7" ht="14.25">
      <c r="B3143" s="193"/>
      <c r="C3143" s="193"/>
      <c r="D3143" s="194"/>
      <c r="E3143" s="195"/>
      <c r="F3143" s="196"/>
      <c r="G3143" s="196"/>
    </row>
    <row r="3144" spans="2:7" ht="14.25">
      <c r="B3144" s="197"/>
      <c r="C3144" s="197"/>
      <c r="D3144" s="197"/>
      <c r="E3144" s="196"/>
      <c r="F3144" s="197"/>
      <c r="G3144" s="196"/>
    </row>
    <row r="3145" spans="2:7" ht="14.25">
      <c r="B3145" s="197"/>
      <c r="C3145" s="197"/>
      <c r="D3145" s="197"/>
      <c r="E3145" s="198"/>
      <c r="F3145" s="198"/>
      <c r="G3145" s="196"/>
    </row>
    <row r="3146" spans="2:7" ht="14.25">
      <c r="B3146" s="189"/>
      <c r="C3146" s="189"/>
      <c r="D3146" s="189"/>
      <c r="E3146" s="189"/>
      <c r="F3146" s="189"/>
      <c r="G3146" s="189"/>
    </row>
    <row r="3147" spans="2:7" ht="15">
      <c r="B3147" s="186"/>
      <c r="C3147" s="186"/>
      <c r="D3147" s="187"/>
      <c r="E3147" s="188"/>
      <c r="F3147" s="188"/>
      <c r="G3147" s="188"/>
    </row>
    <row r="3148" spans="2:7" ht="14.25">
      <c r="B3148" s="189"/>
      <c r="C3148" s="189"/>
      <c r="D3148" s="190"/>
      <c r="E3148" s="191"/>
      <c r="F3148" s="192"/>
      <c r="G3148" s="192"/>
    </row>
    <row r="3149" spans="2:7" ht="14.25">
      <c r="B3149" s="193"/>
      <c r="C3149" s="193"/>
      <c r="D3149" s="194"/>
      <c r="E3149" s="195"/>
      <c r="F3149" s="196"/>
      <c r="G3149" s="196"/>
    </row>
    <row r="3150" spans="2:7" ht="14.25">
      <c r="B3150" s="193"/>
      <c r="C3150" s="193"/>
      <c r="D3150" s="194"/>
      <c r="E3150" s="195"/>
      <c r="F3150" s="196"/>
      <c r="G3150" s="196"/>
    </row>
    <row r="3151" spans="2:7" ht="14.25">
      <c r="B3151" s="193"/>
      <c r="C3151" s="193"/>
      <c r="D3151" s="194"/>
      <c r="E3151" s="195"/>
      <c r="F3151" s="196"/>
      <c r="G3151" s="196"/>
    </row>
    <row r="3152" spans="2:7" ht="14.25">
      <c r="B3152" s="193"/>
      <c r="C3152" s="193"/>
      <c r="D3152" s="194"/>
      <c r="E3152" s="195"/>
      <c r="F3152" s="196"/>
      <c r="G3152" s="196"/>
    </row>
    <row r="3153" spans="2:7" ht="14.25">
      <c r="B3153" s="193"/>
      <c r="C3153" s="193"/>
      <c r="D3153" s="194"/>
      <c r="E3153" s="195"/>
      <c r="F3153" s="196"/>
      <c r="G3153" s="196"/>
    </row>
    <row r="3154" spans="2:7" ht="14.25">
      <c r="B3154" s="193"/>
      <c r="C3154" s="193"/>
      <c r="D3154" s="194"/>
      <c r="E3154" s="195"/>
      <c r="F3154" s="196"/>
      <c r="G3154" s="196"/>
    </row>
    <row r="3155" spans="2:7" ht="14.25">
      <c r="B3155" s="193"/>
      <c r="C3155" s="193"/>
      <c r="D3155" s="194"/>
      <c r="E3155" s="195"/>
      <c r="F3155" s="196"/>
      <c r="G3155" s="196"/>
    </row>
    <row r="3156" spans="2:7" ht="14.25">
      <c r="B3156" s="193"/>
      <c r="C3156" s="193"/>
      <c r="D3156" s="194"/>
      <c r="E3156" s="195"/>
      <c r="F3156" s="196"/>
      <c r="G3156" s="196"/>
    </row>
    <row r="3157" spans="2:7" ht="14.25">
      <c r="B3157" s="197"/>
      <c r="C3157" s="197"/>
      <c r="D3157" s="197"/>
      <c r="E3157" s="196"/>
      <c r="F3157" s="197"/>
      <c r="G3157" s="196"/>
    </row>
    <row r="3158" spans="2:7" ht="14.25">
      <c r="B3158" s="197"/>
      <c r="C3158" s="197"/>
      <c r="D3158" s="197"/>
      <c r="E3158" s="198"/>
      <c r="F3158" s="198"/>
      <c r="G3158" s="196"/>
    </row>
    <row r="3159" spans="2:7" ht="14.25">
      <c r="B3159" s="189"/>
      <c r="C3159" s="189"/>
      <c r="D3159" s="189"/>
      <c r="E3159" s="189"/>
      <c r="F3159" s="189"/>
      <c r="G3159" s="189"/>
    </row>
    <row r="3160" spans="2:7" ht="15">
      <c r="B3160" s="186"/>
      <c r="C3160" s="186"/>
      <c r="D3160" s="187"/>
      <c r="E3160" s="188"/>
      <c r="F3160" s="188"/>
      <c r="G3160" s="188"/>
    </row>
    <row r="3161" spans="2:7" ht="14.25">
      <c r="B3161" s="189"/>
      <c r="C3161" s="189"/>
      <c r="D3161" s="190"/>
      <c r="E3161" s="191"/>
      <c r="F3161" s="192"/>
      <c r="G3161" s="192"/>
    </row>
    <row r="3162" spans="2:7" ht="14.25">
      <c r="B3162" s="193"/>
      <c r="C3162" s="193"/>
      <c r="D3162" s="194"/>
      <c r="E3162" s="195"/>
      <c r="F3162" s="196"/>
      <c r="G3162" s="196"/>
    </row>
    <row r="3163" spans="2:7" ht="14.25">
      <c r="B3163" s="193"/>
      <c r="C3163" s="193"/>
      <c r="D3163" s="194"/>
      <c r="E3163" s="195"/>
      <c r="F3163" s="196"/>
      <c r="G3163" s="196"/>
    </row>
    <row r="3164" spans="2:7" ht="14.25">
      <c r="B3164" s="193"/>
      <c r="C3164" s="193"/>
      <c r="D3164" s="194"/>
      <c r="E3164" s="195"/>
      <c r="F3164" s="196"/>
      <c r="G3164" s="196"/>
    </row>
    <row r="3165" spans="2:7" ht="14.25">
      <c r="B3165" s="193"/>
      <c r="C3165" s="193"/>
      <c r="D3165" s="194"/>
      <c r="E3165" s="195"/>
      <c r="F3165" s="196"/>
      <c r="G3165" s="196"/>
    </row>
    <row r="3166" spans="2:7" ht="14.25">
      <c r="B3166" s="193"/>
      <c r="C3166" s="193"/>
      <c r="D3166" s="194"/>
      <c r="E3166" s="195"/>
      <c r="F3166" s="196"/>
      <c r="G3166" s="196"/>
    </row>
    <row r="3167" spans="2:7" ht="14.25">
      <c r="B3167" s="193"/>
      <c r="C3167" s="193"/>
      <c r="D3167" s="194"/>
      <c r="E3167" s="195"/>
      <c r="F3167" s="196"/>
      <c r="G3167" s="196"/>
    </row>
    <row r="3168" spans="2:7" ht="14.25">
      <c r="B3168" s="193"/>
      <c r="C3168" s="193"/>
      <c r="D3168" s="194"/>
      <c r="E3168" s="195"/>
      <c r="F3168" s="196"/>
      <c r="G3168" s="196"/>
    </row>
    <row r="3169" spans="2:7" ht="14.25">
      <c r="B3169" s="193"/>
      <c r="C3169" s="193"/>
      <c r="D3169" s="194"/>
      <c r="E3169" s="195"/>
      <c r="F3169" s="196"/>
      <c r="G3169" s="196"/>
    </row>
    <row r="3170" spans="2:7" ht="14.25">
      <c r="B3170" s="197"/>
      <c r="C3170" s="197"/>
      <c r="D3170" s="197"/>
      <c r="E3170" s="196"/>
      <c r="F3170" s="197"/>
      <c r="G3170" s="196"/>
    </row>
    <row r="3171" spans="2:7" ht="14.25">
      <c r="B3171" s="197"/>
      <c r="C3171" s="197"/>
      <c r="D3171" s="197"/>
      <c r="E3171" s="198"/>
      <c r="F3171" s="198"/>
      <c r="G3171" s="196"/>
    </row>
    <row r="3172" spans="2:7" ht="14.25">
      <c r="B3172" s="189"/>
      <c r="C3172" s="189"/>
      <c r="D3172" s="189"/>
      <c r="E3172" s="189"/>
      <c r="F3172" s="189"/>
      <c r="G3172" s="189"/>
    </row>
    <row r="3173" spans="2:7" ht="15">
      <c r="B3173" s="186"/>
      <c r="C3173" s="186"/>
      <c r="D3173" s="187"/>
      <c r="E3173" s="188"/>
      <c r="F3173" s="188"/>
      <c r="G3173" s="188"/>
    </row>
    <row r="3174" spans="2:7" ht="14.25">
      <c r="B3174" s="189"/>
      <c r="C3174" s="189"/>
      <c r="D3174" s="190"/>
      <c r="E3174" s="191"/>
      <c r="F3174" s="192"/>
      <c r="G3174" s="192"/>
    </row>
    <row r="3175" spans="2:7" ht="14.25">
      <c r="B3175" s="193"/>
      <c r="C3175" s="193"/>
      <c r="D3175" s="194"/>
      <c r="E3175" s="195"/>
      <c r="F3175" s="196"/>
      <c r="G3175" s="196"/>
    </row>
    <row r="3176" spans="2:7" ht="14.25">
      <c r="B3176" s="193"/>
      <c r="C3176" s="193"/>
      <c r="D3176" s="194"/>
      <c r="E3176" s="195"/>
      <c r="F3176" s="196"/>
      <c r="G3176" s="196"/>
    </row>
    <row r="3177" spans="2:7" ht="14.25">
      <c r="B3177" s="193"/>
      <c r="C3177" s="193"/>
      <c r="D3177" s="194"/>
      <c r="E3177" s="195"/>
      <c r="F3177" s="196"/>
      <c r="G3177" s="196"/>
    </row>
    <row r="3178" spans="2:7" ht="14.25">
      <c r="B3178" s="197"/>
      <c r="C3178" s="197"/>
      <c r="D3178" s="197"/>
      <c r="E3178" s="196"/>
      <c r="F3178" s="197"/>
      <c r="G3178" s="196"/>
    </row>
    <row r="3179" spans="2:7" ht="14.25">
      <c r="B3179" s="197"/>
      <c r="C3179" s="197"/>
      <c r="D3179" s="197"/>
      <c r="E3179" s="198"/>
      <c r="F3179" s="198"/>
      <c r="G3179" s="196"/>
    </row>
    <row r="3180" spans="2:7" ht="14.25">
      <c r="B3180" s="189"/>
      <c r="C3180" s="189"/>
      <c r="D3180" s="189"/>
      <c r="E3180" s="189"/>
      <c r="F3180" s="189"/>
      <c r="G3180" s="189"/>
    </row>
    <row r="3181" spans="2:7" ht="15">
      <c r="B3181" s="186"/>
      <c r="C3181" s="186"/>
      <c r="D3181" s="187"/>
      <c r="E3181" s="188"/>
      <c r="F3181" s="188"/>
      <c r="G3181" s="188"/>
    </row>
    <row r="3182" spans="2:7" ht="14.25">
      <c r="B3182" s="189"/>
      <c r="C3182" s="189"/>
      <c r="D3182" s="190"/>
      <c r="E3182" s="191"/>
      <c r="F3182" s="192"/>
      <c r="G3182" s="192"/>
    </row>
    <row r="3183" spans="2:7" ht="14.25">
      <c r="B3183" s="193"/>
      <c r="C3183" s="193"/>
      <c r="D3183" s="194"/>
      <c r="E3183" s="195"/>
      <c r="F3183" s="196"/>
      <c r="G3183" s="196"/>
    </row>
    <row r="3184" spans="2:7" ht="14.25">
      <c r="B3184" s="193"/>
      <c r="C3184" s="193"/>
      <c r="D3184" s="194"/>
      <c r="E3184" s="195"/>
      <c r="F3184" s="196"/>
      <c r="G3184" s="196"/>
    </row>
    <row r="3185" spans="2:7" ht="14.25">
      <c r="B3185" s="193"/>
      <c r="C3185" s="193"/>
      <c r="D3185" s="194"/>
      <c r="E3185" s="195"/>
      <c r="F3185" s="196"/>
      <c r="G3185" s="196"/>
    </row>
    <row r="3186" spans="2:7" ht="14.25">
      <c r="B3186" s="197"/>
      <c r="C3186" s="197"/>
      <c r="D3186" s="197"/>
      <c r="E3186" s="196"/>
      <c r="F3186" s="197"/>
      <c r="G3186" s="196"/>
    </row>
    <row r="3187" spans="2:7" ht="14.25">
      <c r="B3187" s="197"/>
      <c r="C3187" s="197"/>
      <c r="D3187" s="197"/>
      <c r="E3187" s="198"/>
      <c r="F3187" s="198"/>
      <c r="G3187" s="196"/>
    </row>
    <row r="3188" spans="2:7" ht="14.25">
      <c r="B3188" s="189"/>
      <c r="C3188" s="189"/>
      <c r="D3188" s="189"/>
      <c r="E3188" s="189"/>
      <c r="F3188" s="189"/>
      <c r="G3188" s="189"/>
    </row>
    <row r="3189" spans="2:7" ht="15">
      <c r="B3189" s="186"/>
      <c r="C3189" s="186"/>
      <c r="D3189" s="187"/>
      <c r="E3189" s="188"/>
      <c r="F3189" s="188"/>
      <c r="G3189" s="188"/>
    </row>
    <row r="3190" spans="2:7" ht="14.25">
      <c r="B3190" s="189"/>
      <c r="C3190" s="189"/>
      <c r="D3190" s="190"/>
      <c r="E3190" s="191"/>
      <c r="F3190" s="192"/>
      <c r="G3190" s="192"/>
    </row>
    <row r="3191" spans="2:7" ht="14.25">
      <c r="B3191" s="193"/>
      <c r="C3191" s="193"/>
      <c r="D3191" s="194"/>
      <c r="E3191" s="195"/>
      <c r="F3191" s="196"/>
      <c r="G3191" s="196"/>
    </row>
    <row r="3192" spans="2:7" ht="14.25">
      <c r="B3192" s="193"/>
      <c r="C3192" s="193"/>
      <c r="D3192" s="194"/>
      <c r="E3192" s="195"/>
      <c r="F3192" s="196"/>
      <c r="G3192" s="196"/>
    </row>
    <row r="3193" spans="2:7" ht="14.25">
      <c r="B3193" s="193"/>
      <c r="C3193" s="193"/>
      <c r="D3193" s="194"/>
      <c r="E3193" s="195"/>
      <c r="F3193" s="196"/>
      <c r="G3193" s="196"/>
    </row>
    <row r="3194" spans="2:7" ht="14.25">
      <c r="B3194" s="193"/>
      <c r="C3194" s="193"/>
      <c r="D3194" s="194"/>
      <c r="E3194" s="195"/>
      <c r="F3194" s="196"/>
      <c r="G3194" s="196"/>
    </row>
    <row r="3195" spans="2:7" ht="14.25">
      <c r="B3195" s="193"/>
      <c r="C3195" s="193"/>
      <c r="D3195" s="194"/>
      <c r="E3195" s="195"/>
      <c r="F3195" s="196"/>
      <c r="G3195" s="196"/>
    </row>
    <row r="3196" spans="2:7" ht="14.25">
      <c r="B3196" s="193"/>
      <c r="C3196" s="193"/>
      <c r="D3196" s="194"/>
      <c r="E3196" s="195"/>
      <c r="F3196" s="196"/>
      <c r="G3196" s="196"/>
    </row>
    <row r="3197" spans="2:7" ht="14.25">
      <c r="B3197" s="197"/>
      <c r="C3197" s="197"/>
      <c r="D3197" s="197"/>
      <c r="E3197" s="196"/>
      <c r="F3197" s="197"/>
      <c r="G3197" s="196"/>
    </row>
    <row r="3198" spans="2:7" ht="14.25">
      <c r="B3198" s="197"/>
      <c r="C3198" s="197"/>
      <c r="D3198" s="197"/>
      <c r="E3198" s="198"/>
      <c r="F3198" s="198"/>
      <c r="G3198" s="196"/>
    </row>
    <row r="3199" spans="2:7" ht="14.25">
      <c r="B3199" s="189"/>
      <c r="C3199" s="189"/>
      <c r="D3199" s="189"/>
      <c r="E3199" s="189"/>
      <c r="F3199" s="189"/>
      <c r="G3199" s="189"/>
    </row>
    <row r="3200" spans="2:7" ht="15">
      <c r="B3200" s="186"/>
      <c r="C3200" s="186"/>
      <c r="D3200" s="187"/>
      <c r="E3200" s="188"/>
      <c r="F3200" s="188"/>
      <c r="G3200" s="188"/>
    </row>
    <row r="3201" spans="2:7" ht="14.25">
      <c r="B3201" s="189"/>
      <c r="C3201" s="189"/>
      <c r="D3201" s="190"/>
      <c r="E3201" s="191"/>
      <c r="F3201" s="192"/>
      <c r="G3201" s="192"/>
    </row>
    <row r="3202" spans="2:7" ht="14.25">
      <c r="B3202" s="193"/>
      <c r="C3202" s="193"/>
      <c r="D3202" s="194"/>
      <c r="E3202" s="195"/>
      <c r="F3202" s="196"/>
      <c r="G3202" s="196"/>
    </row>
    <row r="3203" spans="2:7" ht="14.25">
      <c r="B3203" s="193"/>
      <c r="C3203" s="193"/>
      <c r="D3203" s="194"/>
      <c r="E3203" s="195"/>
      <c r="F3203" s="196"/>
      <c r="G3203" s="196"/>
    </row>
    <row r="3204" spans="2:7" ht="14.25">
      <c r="B3204" s="197"/>
      <c r="C3204" s="197"/>
      <c r="D3204" s="197"/>
      <c r="E3204" s="196"/>
      <c r="F3204" s="197"/>
      <c r="G3204" s="196"/>
    </row>
    <row r="3205" spans="2:7" ht="14.25">
      <c r="B3205" s="197"/>
      <c r="C3205" s="197"/>
      <c r="D3205" s="197"/>
      <c r="E3205" s="198"/>
      <c r="F3205" s="198"/>
      <c r="G3205" s="196"/>
    </row>
    <row r="3206" spans="2:7" ht="14.25">
      <c r="B3206" s="189"/>
      <c r="C3206" s="189"/>
      <c r="D3206" s="189"/>
      <c r="E3206" s="189"/>
      <c r="F3206" s="189"/>
      <c r="G3206" s="189"/>
    </row>
    <row r="3207" spans="2:7" ht="15">
      <c r="B3207" s="186"/>
      <c r="C3207" s="186"/>
      <c r="D3207" s="187"/>
      <c r="E3207" s="188"/>
      <c r="F3207" s="188"/>
      <c r="G3207" s="188"/>
    </row>
    <row r="3208" spans="2:7" ht="14.25">
      <c r="B3208" s="189"/>
      <c r="C3208" s="189"/>
      <c r="D3208" s="190"/>
      <c r="E3208" s="191"/>
      <c r="F3208" s="192"/>
      <c r="G3208" s="192"/>
    </row>
    <row r="3209" spans="2:7" ht="14.25">
      <c r="B3209" s="193"/>
      <c r="C3209" s="193"/>
      <c r="D3209" s="194"/>
      <c r="E3209" s="195"/>
      <c r="F3209" s="196"/>
      <c r="G3209" s="196"/>
    </row>
    <row r="3210" spans="2:7" ht="14.25">
      <c r="B3210" s="193"/>
      <c r="C3210" s="193"/>
      <c r="D3210" s="194"/>
      <c r="E3210" s="195"/>
      <c r="F3210" s="196"/>
      <c r="G3210" s="196"/>
    </row>
    <row r="3211" spans="2:7" ht="14.25">
      <c r="B3211" s="193"/>
      <c r="C3211" s="193"/>
      <c r="D3211" s="194"/>
      <c r="E3211" s="195"/>
      <c r="F3211" s="196"/>
      <c r="G3211" s="196"/>
    </row>
    <row r="3212" spans="2:7" ht="14.25">
      <c r="B3212" s="193"/>
      <c r="C3212" s="193"/>
      <c r="D3212" s="194"/>
      <c r="E3212" s="195"/>
      <c r="F3212" s="196"/>
      <c r="G3212" s="196"/>
    </row>
    <row r="3213" spans="2:7" ht="14.25">
      <c r="B3213" s="197"/>
      <c r="C3213" s="197"/>
      <c r="D3213" s="197"/>
      <c r="E3213" s="196"/>
      <c r="F3213" s="197"/>
      <c r="G3213" s="196"/>
    </row>
    <row r="3214" spans="2:7" ht="14.25">
      <c r="B3214" s="197"/>
      <c r="C3214" s="197"/>
      <c r="D3214" s="197"/>
      <c r="E3214" s="198"/>
      <c r="F3214" s="198"/>
      <c r="G3214" s="196"/>
    </row>
    <row r="3215" spans="2:7" ht="14.25">
      <c r="B3215" s="189"/>
      <c r="C3215" s="189"/>
      <c r="D3215" s="189"/>
      <c r="E3215" s="189"/>
      <c r="F3215" s="189"/>
      <c r="G3215" s="189"/>
    </row>
    <row r="3216" spans="2:7" ht="15">
      <c r="B3216" s="186"/>
      <c r="C3216" s="186"/>
      <c r="D3216" s="187"/>
      <c r="E3216" s="188"/>
      <c r="F3216" s="188"/>
      <c r="G3216" s="188"/>
    </row>
    <row r="3217" spans="2:7" ht="14.25">
      <c r="B3217" s="189"/>
      <c r="C3217" s="189"/>
      <c r="D3217" s="190"/>
      <c r="E3217" s="191"/>
      <c r="F3217" s="192"/>
      <c r="G3217" s="192"/>
    </row>
    <row r="3218" spans="2:7" ht="14.25">
      <c r="B3218" s="193"/>
      <c r="C3218" s="193"/>
      <c r="D3218" s="194"/>
      <c r="E3218" s="195"/>
      <c r="F3218" s="196"/>
      <c r="G3218" s="196"/>
    </row>
    <row r="3219" spans="2:7" ht="14.25">
      <c r="B3219" s="197"/>
      <c r="C3219" s="197"/>
      <c r="D3219" s="197"/>
      <c r="E3219" s="196"/>
      <c r="F3219" s="197"/>
      <c r="G3219" s="196"/>
    </row>
    <row r="3220" spans="2:7" ht="14.25">
      <c r="B3220" s="197"/>
      <c r="C3220" s="197"/>
      <c r="D3220" s="197"/>
      <c r="E3220" s="198"/>
      <c r="F3220" s="198"/>
      <c r="G3220" s="196"/>
    </row>
    <row r="3221" spans="2:7" ht="14.25">
      <c r="B3221" s="189"/>
      <c r="C3221" s="189"/>
      <c r="D3221" s="189"/>
      <c r="E3221" s="189"/>
      <c r="F3221" s="189"/>
      <c r="G3221" s="189"/>
    </row>
    <row r="3222" spans="2:7" ht="15">
      <c r="B3222" s="186"/>
      <c r="C3222" s="186"/>
      <c r="D3222" s="187"/>
      <c r="E3222" s="188"/>
      <c r="F3222" s="188"/>
      <c r="G3222" s="188"/>
    </row>
    <row r="3223" spans="2:7" ht="14.25">
      <c r="B3223" s="189"/>
      <c r="C3223" s="189"/>
      <c r="D3223" s="190"/>
      <c r="E3223" s="191"/>
      <c r="F3223" s="192"/>
      <c r="G3223" s="192"/>
    </row>
    <row r="3224" spans="2:7" ht="14.25">
      <c r="B3224" s="193"/>
      <c r="C3224" s="193"/>
      <c r="D3224" s="194"/>
      <c r="E3224" s="195"/>
      <c r="F3224" s="196"/>
      <c r="G3224" s="196"/>
    </row>
    <row r="3225" spans="2:7" ht="14.25">
      <c r="B3225" s="197"/>
      <c r="C3225" s="197"/>
      <c r="D3225" s="197"/>
      <c r="E3225" s="196"/>
      <c r="F3225" s="197"/>
      <c r="G3225" s="196"/>
    </row>
    <row r="3226" spans="2:7" ht="14.25">
      <c r="B3226" s="197"/>
      <c r="C3226" s="197"/>
      <c r="D3226" s="197"/>
      <c r="E3226" s="198"/>
      <c r="F3226" s="198"/>
      <c r="G3226" s="196"/>
    </row>
    <row r="3227" spans="2:7" ht="14.25">
      <c r="B3227" s="189"/>
      <c r="C3227" s="189"/>
      <c r="D3227" s="189"/>
      <c r="E3227" s="189"/>
      <c r="F3227" s="189"/>
      <c r="G3227" s="189"/>
    </row>
    <row r="3228" spans="2:7" ht="15">
      <c r="B3228" s="186"/>
      <c r="C3228" s="186"/>
      <c r="D3228" s="187"/>
      <c r="E3228" s="188"/>
      <c r="F3228" s="188"/>
      <c r="G3228" s="188"/>
    </row>
    <row r="3229" spans="2:7" ht="14.25">
      <c r="B3229" s="189"/>
      <c r="C3229" s="189"/>
      <c r="D3229" s="190"/>
      <c r="E3229" s="191"/>
      <c r="F3229" s="192"/>
      <c r="G3229" s="192"/>
    </row>
    <row r="3230" spans="2:7" ht="14.25">
      <c r="B3230" s="193"/>
      <c r="C3230" s="193"/>
      <c r="D3230" s="194"/>
      <c r="E3230" s="195"/>
      <c r="F3230" s="196"/>
      <c r="G3230" s="196"/>
    </row>
    <row r="3231" spans="2:7" ht="14.25">
      <c r="B3231" s="197"/>
      <c r="C3231" s="197"/>
      <c r="D3231" s="197"/>
      <c r="E3231" s="196"/>
      <c r="F3231" s="197"/>
      <c r="G3231" s="196"/>
    </row>
    <row r="3232" spans="2:7" ht="14.25">
      <c r="B3232" s="197"/>
      <c r="C3232" s="197"/>
      <c r="D3232" s="197"/>
      <c r="E3232" s="198"/>
      <c r="F3232" s="198"/>
      <c r="G3232" s="196"/>
    </row>
    <row r="3233" spans="2:7" ht="14.25">
      <c r="B3233" s="189"/>
      <c r="C3233" s="189"/>
      <c r="D3233" s="189"/>
      <c r="E3233" s="189"/>
      <c r="F3233" s="189"/>
      <c r="G3233" s="189"/>
    </row>
    <row r="3234" spans="2:7" ht="15">
      <c r="B3234" s="186"/>
      <c r="C3234" s="186"/>
      <c r="D3234" s="187"/>
      <c r="E3234" s="188"/>
      <c r="F3234" s="188"/>
      <c r="G3234" s="188"/>
    </row>
    <row r="3235" spans="2:7" ht="14.25">
      <c r="B3235" s="189"/>
      <c r="C3235" s="189"/>
      <c r="D3235" s="190"/>
      <c r="E3235" s="191"/>
      <c r="F3235" s="192"/>
      <c r="G3235" s="192"/>
    </row>
    <row r="3236" spans="2:7" ht="14.25">
      <c r="B3236" s="193"/>
      <c r="C3236" s="193"/>
      <c r="D3236" s="194"/>
      <c r="E3236" s="195"/>
      <c r="F3236" s="196"/>
      <c r="G3236" s="196"/>
    </row>
    <row r="3237" spans="2:7" ht="14.25">
      <c r="B3237" s="197"/>
      <c r="C3237" s="197"/>
      <c r="D3237" s="197"/>
      <c r="E3237" s="196"/>
      <c r="F3237" s="197"/>
      <c r="G3237" s="196"/>
    </row>
    <row r="3238" spans="2:7" ht="14.25">
      <c r="B3238" s="197"/>
      <c r="C3238" s="197"/>
      <c r="D3238" s="197"/>
      <c r="E3238" s="198"/>
      <c r="F3238" s="198"/>
      <c r="G3238" s="196"/>
    </row>
    <row r="3239" spans="2:7" ht="14.25">
      <c r="B3239" s="189"/>
      <c r="C3239" s="189"/>
      <c r="D3239" s="189"/>
      <c r="E3239" s="189"/>
      <c r="F3239" s="189"/>
      <c r="G3239" s="189"/>
    </row>
    <row r="3240" spans="2:7" ht="15">
      <c r="B3240" s="186"/>
      <c r="C3240" s="186"/>
      <c r="D3240" s="187"/>
      <c r="E3240" s="188"/>
      <c r="F3240" s="188"/>
      <c r="G3240" s="188"/>
    </row>
    <row r="3241" spans="2:7" ht="14.25">
      <c r="B3241" s="189"/>
      <c r="C3241" s="189"/>
      <c r="D3241" s="190"/>
      <c r="E3241" s="191"/>
      <c r="F3241" s="192"/>
      <c r="G3241" s="192"/>
    </row>
    <row r="3242" spans="2:7" ht="14.25">
      <c r="B3242" s="193"/>
      <c r="C3242" s="193"/>
      <c r="D3242" s="194"/>
      <c r="E3242" s="195"/>
      <c r="F3242" s="196"/>
      <c r="G3242" s="196"/>
    </row>
    <row r="3243" spans="2:7" ht="14.25">
      <c r="B3243" s="193"/>
      <c r="C3243" s="193"/>
      <c r="D3243" s="194"/>
      <c r="E3243" s="195"/>
      <c r="F3243" s="196"/>
      <c r="G3243" s="196"/>
    </row>
    <row r="3244" spans="2:7" ht="14.25">
      <c r="B3244" s="193"/>
      <c r="C3244" s="193"/>
      <c r="D3244" s="194"/>
      <c r="E3244" s="195"/>
      <c r="F3244" s="196"/>
      <c r="G3244" s="196"/>
    </row>
    <row r="3245" spans="2:7" ht="14.25">
      <c r="B3245" s="193"/>
      <c r="C3245" s="193"/>
      <c r="D3245" s="194"/>
      <c r="E3245" s="195"/>
      <c r="F3245" s="196"/>
      <c r="G3245" s="196"/>
    </row>
    <row r="3246" spans="2:7" ht="14.25">
      <c r="B3246" s="193"/>
      <c r="C3246" s="193"/>
      <c r="D3246" s="194"/>
      <c r="E3246" s="195"/>
      <c r="F3246" s="196"/>
      <c r="G3246" s="196"/>
    </row>
    <row r="3247" spans="2:7" ht="14.25">
      <c r="B3247" s="193"/>
      <c r="C3247" s="193"/>
      <c r="D3247" s="194"/>
      <c r="E3247" s="195"/>
      <c r="F3247" s="196"/>
      <c r="G3247" s="196"/>
    </row>
    <row r="3248" spans="2:7" ht="14.25">
      <c r="B3248" s="193"/>
      <c r="C3248" s="193"/>
      <c r="D3248" s="194"/>
      <c r="E3248" s="195"/>
      <c r="F3248" s="196"/>
      <c r="G3248" s="196"/>
    </row>
    <row r="3249" spans="2:7" ht="14.25">
      <c r="B3249" s="193"/>
      <c r="C3249" s="193"/>
      <c r="D3249" s="194"/>
      <c r="E3249" s="195"/>
      <c r="F3249" s="196"/>
      <c r="G3249" s="196"/>
    </row>
    <row r="3250" spans="2:7" ht="14.25">
      <c r="B3250" s="197"/>
      <c r="C3250" s="197"/>
      <c r="D3250" s="197"/>
      <c r="E3250" s="196"/>
      <c r="F3250" s="197"/>
      <c r="G3250" s="196"/>
    </row>
    <row r="3251" spans="2:7" ht="14.25">
      <c r="B3251" s="197"/>
      <c r="C3251" s="197"/>
      <c r="D3251" s="197"/>
      <c r="E3251" s="198"/>
      <c r="F3251" s="198"/>
      <c r="G3251" s="196"/>
    </row>
    <row r="3252" spans="2:7" ht="14.25">
      <c r="B3252" s="189"/>
      <c r="C3252" s="189"/>
      <c r="D3252" s="189"/>
      <c r="E3252" s="189"/>
      <c r="F3252" s="189"/>
      <c r="G3252" s="189"/>
    </row>
    <row r="3253" spans="2:7" ht="15">
      <c r="B3253" s="186"/>
      <c r="C3253" s="186"/>
      <c r="D3253" s="187"/>
      <c r="E3253" s="188"/>
      <c r="F3253" s="188"/>
      <c r="G3253" s="188"/>
    </row>
    <row r="3254" spans="2:7" ht="14.25">
      <c r="B3254" s="189"/>
      <c r="C3254" s="189"/>
      <c r="D3254" s="190"/>
      <c r="E3254" s="191"/>
      <c r="F3254" s="192"/>
      <c r="G3254" s="192"/>
    </row>
    <row r="3255" spans="2:7" ht="14.25">
      <c r="B3255" s="193"/>
      <c r="C3255" s="193"/>
      <c r="D3255" s="194"/>
      <c r="E3255" s="195"/>
      <c r="F3255" s="196"/>
      <c r="G3255" s="196"/>
    </row>
    <row r="3256" spans="2:7" ht="14.25">
      <c r="B3256" s="193"/>
      <c r="C3256" s="193"/>
      <c r="D3256" s="194"/>
      <c r="E3256" s="195"/>
      <c r="F3256" s="196"/>
      <c r="G3256" s="196"/>
    </row>
    <row r="3257" spans="2:7" ht="14.25">
      <c r="B3257" s="193"/>
      <c r="C3257" s="193"/>
      <c r="D3257" s="194"/>
      <c r="E3257" s="195"/>
      <c r="F3257" s="196"/>
      <c r="G3257" s="196"/>
    </row>
    <row r="3258" spans="2:7" ht="14.25">
      <c r="B3258" s="193"/>
      <c r="C3258" s="193"/>
      <c r="D3258" s="194"/>
      <c r="E3258" s="195"/>
      <c r="F3258" s="196"/>
      <c r="G3258" s="196"/>
    </row>
    <row r="3259" spans="2:7" ht="14.25">
      <c r="B3259" s="193"/>
      <c r="C3259" s="193"/>
      <c r="D3259" s="194"/>
      <c r="E3259" s="195"/>
      <c r="F3259" s="196"/>
      <c r="G3259" s="196"/>
    </row>
    <row r="3260" spans="2:7" ht="14.25">
      <c r="B3260" s="193"/>
      <c r="C3260" s="193"/>
      <c r="D3260" s="194"/>
      <c r="E3260" s="195"/>
      <c r="F3260" s="196"/>
      <c r="G3260" s="196"/>
    </row>
    <row r="3261" spans="2:7" ht="14.25">
      <c r="B3261" s="193"/>
      <c r="C3261" s="193"/>
      <c r="D3261" s="194"/>
      <c r="E3261" s="195"/>
      <c r="F3261" s="196"/>
      <c r="G3261" s="196"/>
    </row>
    <row r="3262" spans="2:7" ht="14.25">
      <c r="B3262" s="193"/>
      <c r="C3262" s="193"/>
      <c r="D3262" s="194"/>
      <c r="E3262" s="195"/>
      <c r="F3262" s="196"/>
      <c r="G3262" s="196"/>
    </row>
    <row r="3263" spans="2:7" ht="14.25">
      <c r="B3263" s="197"/>
      <c r="C3263" s="197"/>
      <c r="D3263" s="197"/>
      <c r="E3263" s="196"/>
      <c r="F3263" s="197"/>
      <c r="G3263" s="196"/>
    </row>
    <row r="3264" spans="2:7" ht="14.25">
      <c r="B3264" s="197"/>
      <c r="C3264" s="197"/>
      <c r="D3264" s="197"/>
      <c r="E3264" s="198"/>
      <c r="F3264" s="198"/>
      <c r="G3264" s="196"/>
    </row>
    <row r="3265" spans="2:7" ht="14.25">
      <c r="B3265" s="189"/>
      <c r="C3265" s="189"/>
      <c r="D3265" s="189"/>
      <c r="E3265" s="189"/>
      <c r="F3265" s="189"/>
      <c r="G3265" s="189"/>
    </row>
    <row r="3266" spans="2:7" ht="15">
      <c r="B3266" s="186"/>
      <c r="C3266" s="186"/>
      <c r="D3266" s="187"/>
      <c r="E3266" s="188"/>
      <c r="F3266" s="188"/>
      <c r="G3266" s="188"/>
    </row>
    <row r="3267" spans="2:7" ht="14.25">
      <c r="B3267" s="189"/>
      <c r="C3267" s="189"/>
      <c r="D3267" s="190"/>
      <c r="E3267" s="191"/>
      <c r="F3267" s="192"/>
      <c r="G3267" s="192"/>
    </row>
    <row r="3268" spans="2:7" ht="14.25">
      <c r="B3268" s="193"/>
      <c r="C3268" s="193"/>
      <c r="D3268" s="194"/>
      <c r="E3268" s="195"/>
      <c r="F3268" s="196"/>
      <c r="G3268" s="196"/>
    </row>
    <row r="3269" spans="2:7" ht="14.25">
      <c r="B3269" s="193"/>
      <c r="C3269" s="193"/>
      <c r="D3269" s="194"/>
      <c r="E3269" s="195"/>
      <c r="F3269" s="196"/>
      <c r="G3269" s="196"/>
    </row>
    <row r="3270" spans="2:7" ht="14.25">
      <c r="B3270" s="193"/>
      <c r="C3270" s="193"/>
      <c r="D3270" s="194"/>
      <c r="E3270" s="195"/>
      <c r="F3270" s="196"/>
      <c r="G3270" s="196"/>
    </row>
    <row r="3271" spans="2:7" ht="14.25">
      <c r="B3271" s="193"/>
      <c r="C3271" s="193"/>
      <c r="D3271" s="194"/>
      <c r="E3271" s="195"/>
      <c r="F3271" s="196"/>
      <c r="G3271" s="196"/>
    </row>
    <row r="3272" spans="2:7" ht="14.25">
      <c r="B3272" s="193"/>
      <c r="C3272" s="193"/>
      <c r="D3272" s="194"/>
      <c r="E3272" s="195"/>
      <c r="F3272" s="196"/>
      <c r="G3272" s="196"/>
    </row>
    <row r="3273" spans="2:7" ht="14.25">
      <c r="B3273" s="193"/>
      <c r="C3273" s="193"/>
      <c r="D3273" s="194"/>
      <c r="E3273" s="195"/>
      <c r="F3273" s="196"/>
      <c r="G3273" s="196"/>
    </row>
    <row r="3274" spans="2:7" ht="14.25">
      <c r="B3274" s="193"/>
      <c r="C3274" s="193"/>
      <c r="D3274" s="194"/>
      <c r="E3274" s="195"/>
      <c r="F3274" s="196"/>
      <c r="G3274" s="196"/>
    </row>
    <row r="3275" spans="2:7" ht="14.25">
      <c r="B3275" s="193"/>
      <c r="C3275" s="193"/>
      <c r="D3275" s="194"/>
      <c r="E3275" s="195"/>
      <c r="F3275" s="196"/>
      <c r="G3275" s="196"/>
    </row>
    <row r="3276" spans="2:7" ht="14.25">
      <c r="B3276" s="197"/>
      <c r="C3276" s="197"/>
      <c r="D3276" s="197"/>
      <c r="E3276" s="196"/>
      <c r="F3276" s="197"/>
      <c r="G3276" s="196"/>
    </row>
    <row r="3277" spans="2:7" ht="14.25">
      <c r="B3277" s="197"/>
      <c r="C3277" s="197"/>
      <c r="D3277" s="197"/>
      <c r="E3277" s="198"/>
      <c r="F3277" s="198"/>
      <c r="G3277" s="196"/>
    </row>
    <row r="3278" spans="2:7" ht="14.25">
      <c r="B3278" s="189"/>
      <c r="C3278" s="189"/>
      <c r="D3278" s="189"/>
      <c r="E3278" s="189"/>
      <c r="F3278" s="189"/>
      <c r="G3278" s="189"/>
    </row>
    <row r="3279" spans="2:7" ht="15">
      <c r="B3279" s="186"/>
      <c r="C3279" s="186"/>
      <c r="D3279" s="187"/>
      <c r="E3279" s="188"/>
      <c r="F3279" s="188"/>
      <c r="G3279" s="188"/>
    </row>
    <row r="3280" spans="2:7" ht="14.25">
      <c r="B3280" s="189"/>
      <c r="C3280" s="189"/>
      <c r="D3280" s="190"/>
      <c r="E3280" s="191"/>
      <c r="F3280" s="192"/>
      <c r="G3280" s="192"/>
    </row>
    <row r="3281" spans="2:7" ht="14.25">
      <c r="B3281" s="193"/>
      <c r="C3281" s="193"/>
      <c r="D3281" s="194"/>
      <c r="E3281" s="195"/>
      <c r="F3281" s="196"/>
      <c r="G3281" s="196"/>
    </row>
    <row r="3282" spans="2:7" ht="14.25">
      <c r="B3282" s="193"/>
      <c r="C3282" s="193"/>
      <c r="D3282" s="194"/>
      <c r="E3282" s="195"/>
      <c r="F3282" s="196"/>
      <c r="G3282" s="196"/>
    </row>
    <row r="3283" spans="2:7" ht="14.25">
      <c r="B3283" s="193"/>
      <c r="C3283" s="193"/>
      <c r="D3283" s="194"/>
      <c r="E3283" s="195"/>
      <c r="F3283" s="196"/>
      <c r="G3283" s="196"/>
    </row>
    <row r="3284" spans="2:7" ht="14.25">
      <c r="B3284" s="193"/>
      <c r="C3284" s="193"/>
      <c r="D3284" s="194"/>
      <c r="E3284" s="195"/>
      <c r="F3284" s="196"/>
      <c r="G3284" s="196"/>
    </row>
    <row r="3285" spans="2:7" ht="14.25">
      <c r="B3285" s="193"/>
      <c r="C3285" s="193"/>
      <c r="D3285" s="194"/>
      <c r="E3285" s="195"/>
      <c r="F3285" s="196"/>
      <c r="G3285" s="196"/>
    </row>
    <row r="3286" spans="2:7" ht="14.25">
      <c r="B3286" s="193"/>
      <c r="C3286" s="193"/>
      <c r="D3286" s="194"/>
      <c r="E3286" s="195"/>
      <c r="F3286" s="196"/>
      <c r="G3286" s="196"/>
    </row>
    <row r="3287" spans="2:7" ht="14.25">
      <c r="B3287" s="193"/>
      <c r="C3287" s="193"/>
      <c r="D3287" s="194"/>
      <c r="E3287" s="195"/>
      <c r="F3287" s="196"/>
      <c r="G3287" s="196"/>
    </row>
    <row r="3288" spans="2:7" ht="14.25">
      <c r="B3288" s="193"/>
      <c r="C3288" s="193"/>
      <c r="D3288" s="194"/>
      <c r="E3288" s="195"/>
      <c r="F3288" s="196"/>
      <c r="G3288" s="196"/>
    </row>
    <row r="3289" spans="2:7" ht="14.25">
      <c r="B3289" s="197"/>
      <c r="C3289" s="197"/>
      <c r="D3289" s="197"/>
      <c r="E3289" s="196"/>
      <c r="F3289" s="197"/>
      <c r="G3289" s="196"/>
    </row>
    <row r="3290" spans="2:7" ht="14.25">
      <c r="B3290" s="197"/>
      <c r="C3290" s="197"/>
      <c r="D3290" s="197"/>
      <c r="E3290" s="198"/>
      <c r="F3290" s="198"/>
      <c r="G3290" s="196"/>
    </row>
    <row r="3291" spans="2:7" ht="14.25">
      <c r="B3291" s="189"/>
      <c r="C3291" s="189"/>
      <c r="D3291" s="189"/>
      <c r="E3291" s="189"/>
      <c r="F3291" s="189"/>
      <c r="G3291" s="189"/>
    </row>
    <row r="3292" spans="2:7" ht="15">
      <c r="B3292" s="186"/>
      <c r="C3292" s="186"/>
      <c r="D3292" s="187"/>
      <c r="E3292" s="188"/>
      <c r="F3292" s="188"/>
      <c r="G3292" s="188"/>
    </row>
    <row r="3293" spans="2:7" ht="14.25">
      <c r="B3293" s="189"/>
      <c r="C3293" s="189"/>
      <c r="D3293" s="190"/>
      <c r="E3293" s="191"/>
      <c r="F3293" s="192"/>
      <c r="G3293" s="192"/>
    </row>
    <row r="3294" spans="2:7" ht="14.25">
      <c r="B3294" s="193"/>
      <c r="C3294" s="193"/>
      <c r="D3294" s="194"/>
      <c r="E3294" s="195"/>
      <c r="F3294" s="196"/>
      <c r="G3294" s="196"/>
    </row>
    <row r="3295" spans="2:7" ht="14.25">
      <c r="B3295" s="193"/>
      <c r="C3295" s="193"/>
      <c r="D3295" s="194"/>
      <c r="E3295" s="195"/>
      <c r="F3295" s="196"/>
      <c r="G3295" s="196"/>
    </row>
    <row r="3296" spans="2:7" ht="14.25">
      <c r="B3296" s="193"/>
      <c r="C3296" s="193"/>
      <c r="D3296" s="194"/>
      <c r="E3296" s="195"/>
      <c r="F3296" s="196"/>
      <c r="G3296" s="196"/>
    </row>
    <row r="3297" spans="2:7" ht="14.25">
      <c r="B3297" s="197"/>
      <c r="C3297" s="197"/>
      <c r="D3297" s="197"/>
      <c r="E3297" s="196"/>
      <c r="F3297" s="197"/>
      <c r="G3297" s="196"/>
    </row>
    <row r="3298" spans="2:7" ht="14.25">
      <c r="B3298" s="197"/>
      <c r="C3298" s="197"/>
      <c r="D3298" s="197"/>
      <c r="E3298" s="198"/>
      <c r="F3298" s="198"/>
      <c r="G3298" s="196"/>
    </row>
    <row r="3299" spans="2:7" ht="14.25">
      <c r="B3299" s="189"/>
      <c r="C3299" s="189"/>
      <c r="D3299" s="189"/>
      <c r="E3299" s="189"/>
      <c r="F3299" s="189"/>
      <c r="G3299" s="189"/>
    </row>
    <row r="3300" spans="2:7" ht="15">
      <c r="B3300" s="186"/>
      <c r="C3300" s="186"/>
      <c r="D3300" s="187"/>
      <c r="E3300" s="188"/>
      <c r="F3300" s="188"/>
      <c r="G3300" s="188"/>
    </row>
    <row r="3301" spans="2:7" ht="14.25">
      <c r="B3301" s="189"/>
      <c r="C3301" s="189"/>
      <c r="D3301" s="190"/>
      <c r="E3301" s="191"/>
      <c r="F3301" s="192"/>
      <c r="G3301" s="192"/>
    </row>
    <row r="3302" spans="2:7" ht="14.25">
      <c r="B3302" s="193"/>
      <c r="C3302" s="193"/>
      <c r="D3302" s="194"/>
      <c r="E3302" s="195"/>
      <c r="F3302" s="196"/>
      <c r="G3302" s="196"/>
    </row>
    <row r="3303" spans="2:7" ht="14.25">
      <c r="B3303" s="193"/>
      <c r="C3303" s="193"/>
      <c r="D3303" s="194"/>
      <c r="E3303" s="195"/>
      <c r="F3303" s="196"/>
      <c r="G3303" s="196"/>
    </row>
    <row r="3304" spans="2:7" ht="14.25">
      <c r="B3304" s="193"/>
      <c r="C3304" s="193"/>
      <c r="D3304" s="194"/>
      <c r="E3304" s="195"/>
      <c r="F3304" s="196"/>
      <c r="G3304" s="196"/>
    </row>
    <row r="3305" spans="2:7" ht="14.25">
      <c r="B3305" s="193"/>
      <c r="C3305" s="193"/>
      <c r="D3305" s="194"/>
      <c r="E3305" s="195"/>
      <c r="F3305" s="196"/>
      <c r="G3305" s="196"/>
    </row>
    <row r="3306" spans="2:7" ht="14.25">
      <c r="B3306" s="193"/>
      <c r="C3306" s="193"/>
      <c r="D3306" s="194"/>
      <c r="E3306" s="195"/>
      <c r="F3306" s="196"/>
      <c r="G3306" s="196"/>
    </row>
    <row r="3307" spans="2:7" ht="14.25">
      <c r="B3307" s="197"/>
      <c r="C3307" s="197"/>
      <c r="D3307" s="197"/>
      <c r="E3307" s="196"/>
      <c r="F3307" s="197"/>
      <c r="G3307" s="196"/>
    </row>
    <row r="3308" spans="2:7" ht="14.25">
      <c r="B3308" s="197"/>
      <c r="C3308" s="197"/>
      <c r="D3308" s="197"/>
      <c r="E3308" s="198"/>
      <c r="F3308" s="198"/>
      <c r="G3308" s="196"/>
    </row>
    <row r="3309" spans="2:7" ht="14.25">
      <c r="B3309" s="189"/>
      <c r="C3309" s="189"/>
      <c r="D3309" s="189"/>
      <c r="E3309" s="189"/>
      <c r="F3309" s="189"/>
      <c r="G3309" s="189"/>
    </row>
    <row r="3310" spans="2:7" ht="15">
      <c r="B3310" s="186"/>
      <c r="C3310" s="186"/>
      <c r="D3310" s="187"/>
      <c r="E3310" s="188"/>
      <c r="F3310" s="188"/>
      <c r="G3310" s="188"/>
    </row>
    <row r="3311" spans="2:7" ht="14.25">
      <c r="B3311" s="189"/>
      <c r="C3311" s="189"/>
      <c r="D3311" s="190"/>
      <c r="E3311" s="191"/>
      <c r="F3311" s="192"/>
      <c r="G3311" s="192"/>
    </row>
    <row r="3312" spans="2:7" ht="14.25">
      <c r="B3312" s="193"/>
      <c r="C3312" s="193"/>
      <c r="D3312" s="194"/>
      <c r="E3312" s="195"/>
      <c r="F3312" s="196"/>
      <c r="G3312" s="196"/>
    </row>
    <row r="3313" spans="2:7" ht="14.25">
      <c r="B3313" s="197"/>
      <c r="C3313" s="197"/>
      <c r="D3313" s="197"/>
      <c r="E3313" s="196"/>
      <c r="F3313" s="197"/>
      <c r="G3313" s="196"/>
    </row>
    <row r="3314" spans="2:7" ht="14.25">
      <c r="B3314" s="197"/>
      <c r="C3314" s="197"/>
      <c r="D3314" s="197"/>
      <c r="E3314" s="198"/>
      <c r="F3314" s="198"/>
      <c r="G3314" s="196"/>
    </row>
    <row r="3315" spans="2:7" ht="14.25">
      <c r="B3315" s="189"/>
      <c r="C3315" s="189"/>
      <c r="D3315" s="189"/>
      <c r="E3315" s="189"/>
      <c r="F3315" s="189"/>
      <c r="G3315" s="189"/>
    </row>
    <row r="3316" spans="2:7" ht="15">
      <c r="B3316" s="186"/>
      <c r="C3316" s="186"/>
      <c r="D3316" s="187"/>
      <c r="E3316" s="188"/>
      <c r="F3316" s="188"/>
      <c r="G3316" s="188"/>
    </row>
    <row r="3317" spans="2:7" ht="14.25">
      <c r="B3317" s="189"/>
      <c r="C3317" s="189"/>
      <c r="D3317" s="190"/>
      <c r="E3317" s="191"/>
      <c r="F3317" s="192"/>
      <c r="G3317" s="192"/>
    </row>
    <row r="3318" spans="2:7" ht="14.25">
      <c r="B3318" s="193"/>
      <c r="C3318" s="193"/>
      <c r="D3318" s="194"/>
      <c r="E3318" s="195"/>
      <c r="F3318" s="196"/>
      <c r="G3318" s="196"/>
    </row>
    <row r="3319" spans="2:7" ht="14.25">
      <c r="B3319" s="197"/>
      <c r="C3319" s="197"/>
      <c r="D3319" s="197"/>
      <c r="E3319" s="196"/>
      <c r="F3319" s="197"/>
      <c r="G3319" s="196"/>
    </row>
    <row r="3320" spans="2:7" ht="14.25">
      <c r="B3320" s="197"/>
      <c r="C3320" s="197"/>
      <c r="D3320" s="197"/>
      <c r="E3320" s="198"/>
      <c r="F3320" s="198"/>
      <c r="G3320" s="196"/>
    </row>
    <row r="3321" spans="2:7" ht="14.25">
      <c r="B3321" s="189"/>
      <c r="C3321" s="189"/>
      <c r="D3321" s="189"/>
      <c r="E3321" s="189"/>
      <c r="F3321" s="189"/>
      <c r="G3321" s="189"/>
    </row>
    <row r="3322" spans="2:7" ht="15">
      <c r="B3322" s="186"/>
      <c r="C3322" s="186"/>
      <c r="D3322" s="187"/>
      <c r="E3322" s="188"/>
      <c r="F3322" s="188"/>
      <c r="G3322" s="188"/>
    </row>
    <row r="3323" spans="2:7" ht="14.25">
      <c r="B3323" s="189"/>
      <c r="C3323" s="189"/>
      <c r="D3323" s="190"/>
      <c r="E3323" s="191"/>
      <c r="F3323" s="192"/>
      <c r="G3323" s="192"/>
    </row>
    <row r="3324" spans="2:7" ht="14.25">
      <c r="B3324" s="193"/>
      <c r="C3324" s="193"/>
      <c r="D3324" s="194"/>
      <c r="E3324" s="195"/>
      <c r="F3324" s="196"/>
      <c r="G3324" s="196"/>
    </row>
    <row r="3325" spans="2:7" ht="14.25">
      <c r="B3325" s="197"/>
      <c r="C3325" s="197"/>
      <c r="D3325" s="197"/>
      <c r="E3325" s="196"/>
      <c r="F3325" s="197"/>
      <c r="G3325" s="196"/>
    </row>
    <row r="3326" spans="2:7" ht="14.25">
      <c r="B3326" s="197"/>
      <c r="C3326" s="197"/>
      <c r="D3326" s="197"/>
      <c r="E3326" s="198"/>
      <c r="F3326" s="198"/>
      <c r="G3326" s="196"/>
    </row>
    <row r="3327" spans="2:7" ht="14.25">
      <c r="B3327" s="189"/>
      <c r="C3327" s="189"/>
      <c r="D3327" s="189"/>
      <c r="E3327" s="189"/>
      <c r="F3327" s="189"/>
      <c r="G3327" s="189"/>
    </row>
    <row r="3328" spans="2:7" ht="15">
      <c r="B3328" s="186"/>
      <c r="C3328" s="186"/>
      <c r="D3328" s="187"/>
      <c r="E3328" s="188"/>
      <c r="F3328" s="188"/>
      <c r="G3328" s="188"/>
    </row>
    <row r="3329" spans="2:7" ht="14.25">
      <c r="B3329" s="189"/>
      <c r="C3329" s="189"/>
      <c r="D3329" s="190"/>
      <c r="E3329" s="191"/>
      <c r="F3329" s="192"/>
      <c r="G3329" s="192"/>
    </row>
    <row r="3330" spans="2:7" ht="14.25">
      <c r="B3330" s="193"/>
      <c r="C3330" s="193"/>
      <c r="D3330" s="194"/>
      <c r="E3330" s="195"/>
      <c r="F3330" s="196"/>
      <c r="G3330" s="196"/>
    </row>
    <row r="3331" spans="2:7" ht="14.25">
      <c r="B3331" s="197"/>
      <c r="C3331" s="197"/>
      <c r="D3331" s="197"/>
      <c r="E3331" s="196"/>
      <c r="F3331" s="197"/>
      <c r="G3331" s="196"/>
    </row>
    <row r="3332" spans="2:7" ht="14.25">
      <c r="B3332" s="197"/>
      <c r="C3332" s="197"/>
      <c r="D3332" s="197"/>
      <c r="E3332" s="198"/>
      <c r="F3332" s="198"/>
      <c r="G3332" s="196"/>
    </row>
    <row r="3333" spans="2:7" ht="14.25">
      <c r="B3333" s="189"/>
      <c r="C3333" s="189"/>
      <c r="D3333" s="189"/>
      <c r="E3333" s="189"/>
      <c r="F3333" s="189"/>
      <c r="G3333" s="189"/>
    </row>
    <row r="3334" spans="2:7" ht="15">
      <c r="B3334" s="186"/>
      <c r="C3334" s="186"/>
      <c r="D3334" s="187"/>
      <c r="E3334" s="188"/>
      <c r="F3334" s="188"/>
      <c r="G3334" s="188"/>
    </row>
    <row r="3335" spans="2:7" ht="14.25">
      <c r="B3335" s="189"/>
      <c r="C3335" s="189"/>
      <c r="D3335" s="190"/>
      <c r="E3335" s="191"/>
      <c r="F3335" s="192"/>
      <c r="G3335" s="192"/>
    </row>
    <row r="3336" spans="2:7" ht="14.25">
      <c r="B3336" s="193"/>
      <c r="C3336" s="193"/>
      <c r="D3336" s="194"/>
      <c r="E3336" s="195"/>
      <c r="F3336" s="196"/>
      <c r="G3336" s="196"/>
    </row>
    <row r="3337" spans="2:7" ht="14.25">
      <c r="B3337" s="193"/>
      <c r="C3337" s="193"/>
      <c r="D3337" s="194"/>
      <c r="E3337" s="195"/>
      <c r="F3337" s="196"/>
      <c r="G3337" s="196"/>
    </row>
    <row r="3338" spans="2:7" ht="14.25">
      <c r="B3338" s="193"/>
      <c r="C3338" s="193"/>
      <c r="D3338" s="194"/>
      <c r="E3338" s="195"/>
      <c r="F3338" s="196"/>
      <c r="G3338" s="196"/>
    </row>
    <row r="3339" spans="2:7" ht="14.25">
      <c r="B3339" s="193"/>
      <c r="C3339" s="193"/>
      <c r="D3339" s="194"/>
      <c r="E3339" s="195"/>
      <c r="F3339" s="196"/>
      <c r="G3339" s="196"/>
    </row>
    <row r="3340" spans="2:7" ht="14.25">
      <c r="B3340" s="193"/>
      <c r="C3340" s="193"/>
      <c r="D3340" s="194"/>
      <c r="E3340" s="195"/>
      <c r="F3340" s="196"/>
      <c r="G3340" s="196"/>
    </row>
    <row r="3341" spans="2:7" ht="14.25">
      <c r="B3341" s="193"/>
      <c r="C3341" s="193"/>
      <c r="D3341" s="194"/>
      <c r="E3341" s="195"/>
      <c r="F3341" s="196"/>
      <c r="G3341" s="196"/>
    </row>
    <row r="3342" spans="2:7" ht="14.25">
      <c r="B3342" s="193"/>
      <c r="C3342" s="193"/>
      <c r="D3342" s="194"/>
      <c r="E3342" s="195"/>
      <c r="F3342" s="196"/>
      <c r="G3342" s="196"/>
    </row>
    <row r="3343" spans="2:7" ht="14.25">
      <c r="B3343" s="193"/>
      <c r="C3343" s="193"/>
      <c r="D3343" s="194"/>
      <c r="E3343" s="195"/>
      <c r="F3343" s="196"/>
      <c r="G3343" s="196"/>
    </row>
    <row r="3344" spans="2:7" ht="14.25">
      <c r="B3344" s="197"/>
      <c r="C3344" s="197"/>
      <c r="D3344" s="197"/>
      <c r="E3344" s="196"/>
      <c r="F3344" s="197"/>
      <c r="G3344" s="196"/>
    </row>
    <row r="3345" spans="2:7" ht="14.25">
      <c r="B3345" s="197"/>
      <c r="C3345" s="197"/>
      <c r="D3345" s="197"/>
      <c r="E3345" s="198"/>
      <c r="F3345" s="198"/>
      <c r="G3345" s="196"/>
    </row>
    <row r="3346" spans="2:7" ht="14.25">
      <c r="B3346" s="189"/>
      <c r="C3346" s="189"/>
      <c r="D3346" s="189"/>
      <c r="E3346" s="189"/>
      <c r="F3346" s="189"/>
      <c r="G3346" s="189"/>
    </row>
    <row r="3347" spans="2:7" ht="15">
      <c r="B3347" s="186"/>
      <c r="C3347" s="186"/>
      <c r="D3347" s="187"/>
      <c r="E3347" s="188"/>
      <c r="F3347" s="188"/>
      <c r="G3347" s="188"/>
    </row>
    <row r="3348" spans="2:7" ht="14.25">
      <c r="B3348" s="189"/>
      <c r="C3348" s="189"/>
      <c r="D3348" s="190"/>
      <c r="E3348" s="191"/>
      <c r="F3348" s="192"/>
      <c r="G3348" s="192"/>
    </row>
    <row r="3349" spans="2:7" ht="14.25">
      <c r="B3349" s="193"/>
      <c r="C3349" s="193"/>
      <c r="D3349" s="194"/>
      <c r="E3349" s="195"/>
      <c r="F3349" s="196"/>
      <c r="G3349" s="196"/>
    </row>
    <row r="3350" spans="2:7" ht="14.25">
      <c r="B3350" s="193"/>
      <c r="C3350" s="193"/>
      <c r="D3350" s="194"/>
      <c r="E3350" s="195"/>
      <c r="F3350" s="196"/>
      <c r="G3350" s="196"/>
    </row>
    <row r="3351" spans="2:7" ht="14.25">
      <c r="B3351" s="193"/>
      <c r="C3351" s="193"/>
      <c r="D3351" s="194"/>
      <c r="E3351" s="195"/>
      <c r="F3351" s="196"/>
      <c r="G3351" s="196"/>
    </row>
    <row r="3352" spans="2:7" ht="14.25">
      <c r="B3352" s="193"/>
      <c r="C3352" s="193"/>
      <c r="D3352" s="194"/>
      <c r="E3352" s="195"/>
      <c r="F3352" s="196"/>
      <c r="G3352" s="196"/>
    </row>
    <row r="3353" spans="2:7" ht="14.25">
      <c r="B3353" s="193"/>
      <c r="C3353" s="193"/>
      <c r="D3353" s="194"/>
      <c r="E3353" s="195"/>
      <c r="F3353" s="196"/>
      <c r="G3353" s="196"/>
    </row>
    <row r="3354" spans="2:7" ht="14.25">
      <c r="B3354" s="193"/>
      <c r="C3354" s="193"/>
      <c r="D3354" s="194"/>
      <c r="E3354" s="195"/>
      <c r="F3354" s="196"/>
      <c r="G3354" s="196"/>
    </row>
    <row r="3355" spans="2:7" ht="14.25">
      <c r="B3355" s="193"/>
      <c r="C3355" s="193"/>
      <c r="D3355" s="194"/>
      <c r="E3355" s="195"/>
      <c r="F3355" s="196"/>
      <c r="G3355" s="196"/>
    </row>
    <row r="3356" spans="2:7" ht="14.25">
      <c r="B3356" s="193"/>
      <c r="C3356" s="193"/>
      <c r="D3356" s="194"/>
      <c r="E3356" s="195"/>
      <c r="F3356" s="196"/>
      <c r="G3356" s="196"/>
    </row>
    <row r="3357" spans="2:7" ht="14.25">
      <c r="B3357" s="197"/>
      <c r="C3357" s="197"/>
      <c r="D3357" s="197"/>
      <c r="E3357" s="196"/>
      <c r="F3357" s="197"/>
      <c r="G3357" s="196"/>
    </row>
    <row r="3358" spans="2:7" ht="14.25">
      <c r="B3358" s="197"/>
      <c r="C3358" s="197"/>
      <c r="D3358" s="197"/>
      <c r="E3358" s="198"/>
      <c r="F3358" s="198"/>
      <c r="G3358" s="196"/>
    </row>
    <row r="3359" spans="2:7" ht="14.25">
      <c r="B3359" s="189"/>
      <c r="C3359" s="189"/>
      <c r="D3359" s="189"/>
      <c r="E3359" s="189"/>
      <c r="F3359" s="189"/>
      <c r="G3359" s="189"/>
    </row>
    <row r="3360" spans="2:7" ht="15">
      <c r="B3360" s="186"/>
      <c r="C3360" s="186"/>
      <c r="D3360" s="187"/>
      <c r="E3360" s="188"/>
      <c r="F3360" s="188"/>
      <c r="G3360" s="188"/>
    </row>
    <row r="3361" spans="2:7" ht="14.25">
      <c r="B3361" s="189"/>
      <c r="C3361" s="189"/>
      <c r="D3361" s="190"/>
      <c r="E3361" s="191"/>
      <c r="F3361" s="192"/>
      <c r="G3361" s="192"/>
    </row>
    <row r="3362" spans="2:7" ht="14.25">
      <c r="B3362" s="193"/>
      <c r="C3362" s="193"/>
      <c r="D3362" s="194"/>
      <c r="E3362" s="195"/>
      <c r="F3362" s="196"/>
      <c r="G3362" s="196"/>
    </row>
    <row r="3363" spans="2:7" ht="14.25">
      <c r="B3363" s="193"/>
      <c r="C3363" s="193"/>
      <c r="D3363" s="194"/>
      <c r="E3363" s="195"/>
      <c r="F3363" s="196"/>
      <c r="G3363" s="196"/>
    </row>
    <row r="3364" spans="2:7" ht="14.25">
      <c r="B3364" s="193"/>
      <c r="C3364" s="193"/>
      <c r="D3364" s="194"/>
      <c r="E3364" s="195"/>
      <c r="F3364" s="196"/>
      <c r="G3364" s="196"/>
    </row>
    <row r="3365" spans="2:7" ht="14.25">
      <c r="B3365" s="193"/>
      <c r="C3365" s="193"/>
      <c r="D3365" s="194"/>
      <c r="E3365" s="195"/>
      <c r="F3365" s="196"/>
      <c r="G3365" s="196"/>
    </row>
    <row r="3366" spans="2:7" ht="14.25">
      <c r="B3366" s="193"/>
      <c r="C3366" s="193"/>
      <c r="D3366" s="194"/>
      <c r="E3366" s="195"/>
      <c r="F3366" s="196"/>
      <c r="G3366" s="196"/>
    </row>
    <row r="3367" spans="2:7" ht="14.25">
      <c r="B3367" s="193"/>
      <c r="C3367" s="193"/>
      <c r="D3367" s="194"/>
      <c r="E3367" s="195"/>
      <c r="F3367" s="196"/>
      <c r="G3367" s="196"/>
    </row>
    <row r="3368" spans="2:7" ht="14.25">
      <c r="B3368" s="193"/>
      <c r="C3368" s="193"/>
      <c r="D3368" s="194"/>
      <c r="E3368" s="195"/>
      <c r="F3368" s="196"/>
      <c r="G3368" s="196"/>
    </row>
    <row r="3369" spans="2:7" ht="14.25">
      <c r="B3369" s="193"/>
      <c r="C3369" s="193"/>
      <c r="D3369" s="194"/>
      <c r="E3369" s="195"/>
      <c r="F3369" s="196"/>
      <c r="G3369" s="196"/>
    </row>
    <row r="3370" spans="2:7" ht="14.25">
      <c r="B3370" s="197"/>
      <c r="C3370" s="197"/>
      <c r="D3370" s="197"/>
      <c r="E3370" s="196"/>
      <c r="F3370" s="197"/>
      <c r="G3370" s="196"/>
    </row>
    <row r="3371" spans="2:7" ht="14.25">
      <c r="B3371" s="197"/>
      <c r="C3371" s="197"/>
      <c r="D3371" s="197"/>
      <c r="E3371" s="198"/>
      <c r="F3371" s="198"/>
      <c r="G3371" s="196"/>
    </row>
    <row r="3372" spans="2:7" ht="14.25">
      <c r="B3372" s="189"/>
      <c r="C3372" s="189"/>
      <c r="D3372" s="189"/>
      <c r="E3372" s="189"/>
      <c r="F3372" s="189"/>
      <c r="G3372" s="189"/>
    </row>
    <row r="3373" spans="2:7" ht="15">
      <c r="B3373" s="186"/>
      <c r="C3373" s="186"/>
      <c r="D3373" s="187"/>
      <c r="E3373" s="188"/>
      <c r="F3373" s="188"/>
      <c r="G3373" s="188"/>
    </row>
    <row r="3374" spans="2:7" ht="14.25">
      <c r="B3374" s="189"/>
      <c r="C3374" s="189"/>
      <c r="D3374" s="190"/>
      <c r="E3374" s="191"/>
      <c r="F3374" s="192"/>
      <c r="G3374" s="192"/>
    </row>
    <row r="3375" spans="2:7" ht="14.25">
      <c r="B3375" s="193"/>
      <c r="C3375" s="193"/>
      <c r="D3375" s="194"/>
      <c r="E3375" s="195"/>
      <c r="F3375" s="196"/>
      <c r="G3375" s="196"/>
    </row>
    <row r="3376" spans="2:7" ht="14.25">
      <c r="B3376" s="193"/>
      <c r="C3376" s="193"/>
      <c r="D3376" s="194"/>
      <c r="E3376" s="195"/>
      <c r="F3376" s="196"/>
      <c r="G3376" s="196"/>
    </row>
    <row r="3377" spans="2:7" ht="14.25">
      <c r="B3377" s="197"/>
      <c r="C3377" s="197"/>
      <c r="D3377" s="197"/>
      <c r="E3377" s="196"/>
      <c r="F3377" s="197"/>
      <c r="G3377" s="196"/>
    </row>
    <row r="3378" spans="2:7" ht="14.25">
      <c r="B3378" s="197"/>
      <c r="C3378" s="197"/>
      <c r="D3378" s="197"/>
      <c r="E3378" s="198"/>
      <c r="F3378" s="198"/>
      <c r="G3378" s="196"/>
    </row>
    <row r="3379" spans="2:7" ht="14.25">
      <c r="B3379" s="189"/>
      <c r="C3379" s="189"/>
      <c r="D3379" s="189"/>
      <c r="E3379" s="189"/>
      <c r="F3379" s="189"/>
      <c r="G3379" s="189"/>
    </row>
    <row r="3380" spans="2:7" ht="15">
      <c r="B3380" s="186"/>
      <c r="C3380" s="186"/>
      <c r="D3380" s="187"/>
      <c r="E3380" s="188"/>
      <c r="F3380" s="188"/>
      <c r="G3380" s="188"/>
    </row>
    <row r="3381" spans="2:7" ht="14.25">
      <c r="B3381" s="189"/>
      <c r="C3381" s="189"/>
      <c r="D3381" s="190"/>
      <c r="E3381" s="191"/>
      <c r="F3381" s="192"/>
      <c r="G3381" s="192"/>
    </row>
    <row r="3382" spans="2:7" ht="14.25">
      <c r="B3382" s="193"/>
      <c r="C3382" s="193"/>
      <c r="D3382" s="194"/>
      <c r="E3382" s="195"/>
      <c r="F3382" s="196"/>
      <c r="G3382" s="196"/>
    </row>
    <row r="3383" spans="2:7" ht="14.25">
      <c r="B3383" s="193"/>
      <c r="C3383" s="193"/>
      <c r="D3383" s="194"/>
      <c r="E3383" s="195"/>
      <c r="F3383" s="196"/>
      <c r="G3383" s="196"/>
    </row>
    <row r="3384" spans="2:7" ht="14.25">
      <c r="B3384" s="193"/>
      <c r="C3384" s="193"/>
      <c r="D3384" s="194"/>
      <c r="E3384" s="195"/>
      <c r="F3384" s="196"/>
      <c r="G3384" s="196"/>
    </row>
    <row r="3385" spans="2:7" ht="14.25">
      <c r="B3385" s="193"/>
      <c r="C3385" s="193"/>
      <c r="D3385" s="194"/>
      <c r="E3385" s="195"/>
      <c r="F3385" s="196"/>
      <c r="G3385" s="196"/>
    </row>
    <row r="3386" spans="2:7" ht="14.25">
      <c r="B3386" s="197"/>
      <c r="C3386" s="197"/>
      <c r="D3386" s="197"/>
      <c r="E3386" s="196"/>
      <c r="F3386" s="197"/>
      <c r="G3386" s="196"/>
    </row>
    <row r="3387" spans="2:7" ht="14.25">
      <c r="B3387" s="197"/>
      <c r="C3387" s="197"/>
      <c r="D3387" s="197"/>
      <c r="E3387" s="198"/>
      <c r="F3387" s="198"/>
      <c r="G3387" s="196"/>
    </row>
    <row r="3388" spans="2:7" ht="14.25">
      <c r="B3388" s="189"/>
      <c r="C3388" s="189"/>
      <c r="D3388" s="189"/>
      <c r="E3388" s="189"/>
      <c r="F3388" s="189"/>
      <c r="G3388" s="189"/>
    </row>
    <row r="3389" spans="2:7" ht="15">
      <c r="B3389" s="186"/>
      <c r="C3389" s="186"/>
      <c r="D3389" s="187"/>
      <c r="E3389" s="188"/>
      <c r="F3389" s="188"/>
      <c r="G3389" s="188"/>
    </row>
    <row r="3390" spans="2:7" ht="14.25">
      <c r="B3390" s="189"/>
      <c r="C3390" s="189"/>
      <c r="D3390" s="190"/>
      <c r="E3390" s="191"/>
      <c r="F3390" s="192"/>
      <c r="G3390" s="192"/>
    </row>
    <row r="3391" spans="2:7" ht="14.25">
      <c r="B3391" s="193"/>
      <c r="C3391" s="193"/>
      <c r="D3391" s="194"/>
      <c r="E3391" s="195"/>
      <c r="F3391" s="196"/>
      <c r="G3391" s="196"/>
    </row>
    <row r="3392" spans="2:7" ht="14.25">
      <c r="B3392" s="197"/>
      <c r="C3392" s="197"/>
      <c r="D3392" s="197"/>
      <c r="E3392" s="196"/>
      <c r="F3392" s="197"/>
      <c r="G3392" s="196"/>
    </row>
    <row r="3393" spans="2:7" ht="14.25">
      <c r="B3393" s="197"/>
      <c r="C3393" s="197"/>
      <c r="D3393" s="197"/>
      <c r="E3393" s="198"/>
      <c r="F3393" s="198"/>
      <c r="G3393" s="196"/>
    </row>
    <row r="3394" spans="2:7" ht="14.25">
      <c r="B3394" s="189"/>
      <c r="C3394" s="189"/>
      <c r="D3394" s="189"/>
      <c r="E3394" s="189"/>
      <c r="F3394" s="189"/>
      <c r="G3394" s="189"/>
    </row>
    <row r="3395" spans="2:7" ht="15">
      <c r="B3395" s="186"/>
      <c r="C3395" s="186"/>
      <c r="D3395" s="187"/>
      <c r="E3395" s="188"/>
      <c r="F3395" s="188"/>
      <c r="G3395" s="188"/>
    </row>
    <row r="3396" spans="2:7" ht="14.25">
      <c r="B3396" s="189"/>
      <c r="C3396" s="189"/>
      <c r="D3396" s="190"/>
      <c r="E3396" s="191"/>
      <c r="F3396" s="192"/>
      <c r="G3396" s="192"/>
    </row>
    <row r="3397" spans="2:7" ht="14.25">
      <c r="B3397" s="193"/>
      <c r="C3397" s="193"/>
      <c r="D3397" s="194"/>
      <c r="E3397" s="195"/>
      <c r="F3397" s="196"/>
      <c r="G3397" s="196"/>
    </row>
    <row r="3398" spans="2:7" ht="14.25">
      <c r="B3398" s="197"/>
      <c r="C3398" s="197"/>
      <c r="D3398" s="197"/>
      <c r="E3398" s="196"/>
      <c r="F3398" s="197"/>
      <c r="G3398" s="196"/>
    </row>
    <row r="3399" spans="2:7" ht="14.25">
      <c r="B3399" s="197"/>
      <c r="C3399" s="197"/>
      <c r="D3399" s="197"/>
      <c r="E3399" s="198"/>
      <c r="F3399" s="198"/>
      <c r="G3399" s="196"/>
    </row>
    <row r="3400" spans="2:7" ht="14.25">
      <c r="B3400" s="189"/>
      <c r="C3400" s="189"/>
      <c r="D3400" s="189"/>
      <c r="E3400" s="189"/>
      <c r="F3400" s="189"/>
      <c r="G3400" s="189"/>
    </row>
    <row r="3401" spans="2:7" ht="15">
      <c r="B3401" s="186"/>
      <c r="C3401" s="186"/>
      <c r="D3401" s="187"/>
      <c r="E3401" s="188"/>
      <c r="F3401" s="188"/>
      <c r="G3401" s="188"/>
    </row>
    <row r="3402" spans="2:7" ht="14.25">
      <c r="B3402" s="189"/>
      <c r="C3402" s="189"/>
      <c r="D3402" s="190"/>
      <c r="E3402" s="191"/>
      <c r="F3402" s="192"/>
      <c r="G3402" s="192"/>
    </row>
    <row r="3403" spans="2:7" ht="14.25">
      <c r="B3403" s="193"/>
      <c r="C3403" s="193"/>
      <c r="D3403" s="194"/>
      <c r="E3403" s="195"/>
      <c r="F3403" s="196"/>
      <c r="G3403" s="196"/>
    </row>
    <row r="3404" spans="2:7" ht="14.25">
      <c r="B3404" s="197"/>
      <c r="C3404" s="197"/>
      <c r="D3404" s="197"/>
      <c r="E3404" s="196"/>
      <c r="F3404" s="197"/>
      <c r="G3404" s="196"/>
    </row>
    <row r="3405" spans="2:7" ht="14.25">
      <c r="B3405" s="197"/>
      <c r="C3405" s="197"/>
      <c r="D3405" s="197"/>
      <c r="E3405" s="198"/>
      <c r="F3405" s="198"/>
      <c r="G3405" s="196"/>
    </row>
    <row r="3406" spans="2:7" ht="14.25">
      <c r="B3406" s="189"/>
      <c r="C3406" s="189"/>
      <c r="D3406" s="189"/>
      <c r="E3406" s="189"/>
      <c r="F3406" s="189"/>
      <c r="G3406" s="189"/>
    </row>
    <row r="3407" spans="2:7" ht="15">
      <c r="B3407" s="186"/>
      <c r="C3407" s="186"/>
      <c r="D3407" s="187"/>
      <c r="E3407" s="188"/>
      <c r="F3407" s="188"/>
      <c r="G3407" s="188"/>
    </row>
    <row r="3408" spans="2:7" ht="14.25">
      <c r="B3408" s="189"/>
      <c r="C3408" s="189"/>
      <c r="D3408" s="190"/>
      <c r="E3408" s="191"/>
      <c r="F3408" s="192"/>
      <c r="G3408" s="192"/>
    </row>
    <row r="3409" spans="2:7" ht="14.25">
      <c r="B3409" s="193"/>
      <c r="C3409" s="193"/>
      <c r="D3409" s="194"/>
      <c r="E3409" s="195"/>
      <c r="F3409" s="196"/>
      <c r="G3409" s="196"/>
    </row>
    <row r="3410" spans="2:7" ht="14.25">
      <c r="B3410" s="197"/>
      <c r="C3410" s="197"/>
      <c r="D3410" s="197"/>
      <c r="E3410" s="196"/>
      <c r="F3410" s="197"/>
      <c r="G3410" s="196"/>
    </row>
    <row r="3411" spans="2:7" ht="14.25">
      <c r="B3411" s="197"/>
      <c r="C3411" s="197"/>
      <c r="D3411" s="197"/>
      <c r="E3411" s="198"/>
      <c r="F3411" s="198"/>
      <c r="G3411" s="196"/>
    </row>
    <row r="3412" spans="2:7" ht="14.25">
      <c r="B3412" s="189"/>
      <c r="C3412" s="189"/>
      <c r="D3412" s="189"/>
      <c r="E3412" s="189"/>
      <c r="F3412" s="189"/>
      <c r="G3412" s="189"/>
    </row>
    <row r="3413" spans="2:7" ht="15">
      <c r="B3413" s="186"/>
      <c r="C3413" s="186"/>
      <c r="D3413" s="187"/>
      <c r="E3413" s="188"/>
      <c r="F3413" s="188"/>
      <c r="G3413" s="188"/>
    </row>
    <row r="3414" spans="2:7" ht="14.25">
      <c r="B3414" s="189"/>
      <c r="C3414" s="189"/>
      <c r="D3414" s="190"/>
      <c r="E3414" s="191"/>
      <c r="F3414" s="192"/>
      <c r="G3414" s="192"/>
    </row>
    <row r="3415" spans="2:7" ht="14.25">
      <c r="B3415" s="193"/>
      <c r="C3415" s="193"/>
      <c r="D3415" s="194"/>
      <c r="E3415" s="195"/>
      <c r="F3415" s="196"/>
      <c r="G3415" s="196"/>
    </row>
    <row r="3416" spans="2:7" ht="14.25">
      <c r="B3416" s="193"/>
      <c r="C3416" s="193"/>
      <c r="D3416" s="194"/>
      <c r="E3416" s="195"/>
      <c r="F3416" s="196"/>
      <c r="G3416" s="196"/>
    </row>
    <row r="3417" spans="2:7" ht="14.25">
      <c r="B3417" s="193"/>
      <c r="C3417" s="193"/>
      <c r="D3417" s="194"/>
      <c r="E3417" s="195"/>
      <c r="F3417" s="196"/>
      <c r="G3417" s="196"/>
    </row>
    <row r="3418" spans="2:7" ht="14.25">
      <c r="B3418" s="193"/>
      <c r="C3418" s="193"/>
      <c r="D3418" s="194"/>
      <c r="E3418" s="195"/>
      <c r="F3418" s="196"/>
      <c r="G3418" s="196"/>
    </row>
    <row r="3419" spans="2:7" ht="14.25">
      <c r="B3419" s="193"/>
      <c r="C3419" s="193"/>
      <c r="D3419" s="194"/>
      <c r="E3419" s="195"/>
      <c r="F3419" s="196"/>
      <c r="G3419" s="196"/>
    </row>
    <row r="3420" spans="2:7" ht="14.25">
      <c r="B3420" s="193"/>
      <c r="C3420" s="193"/>
      <c r="D3420" s="194"/>
      <c r="E3420" s="195"/>
      <c r="F3420" s="196"/>
      <c r="G3420" s="196"/>
    </row>
    <row r="3421" spans="2:7" ht="14.25">
      <c r="B3421" s="193"/>
      <c r="C3421" s="193"/>
      <c r="D3421" s="194"/>
      <c r="E3421" s="195"/>
      <c r="F3421" s="196"/>
      <c r="G3421" s="196"/>
    </row>
    <row r="3422" spans="2:7" ht="14.25">
      <c r="B3422" s="193"/>
      <c r="C3422" s="193"/>
      <c r="D3422" s="194"/>
      <c r="E3422" s="195"/>
      <c r="F3422" s="196"/>
      <c r="G3422" s="196"/>
    </row>
    <row r="3423" spans="2:7" ht="14.25">
      <c r="B3423" s="197"/>
      <c r="C3423" s="197"/>
      <c r="D3423" s="197"/>
      <c r="E3423" s="196"/>
      <c r="F3423" s="197"/>
      <c r="G3423" s="196"/>
    </row>
    <row r="3424" spans="2:7" ht="14.25">
      <c r="B3424" s="197"/>
      <c r="C3424" s="197"/>
      <c r="D3424" s="197"/>
      <c r="E3424" s="198"/>
      <c r="F3424" s="198"/>
      <c r="G3424" s="196"/>
    </row>
    <row r="3425" spans="2:7" ht="14.25">
      <c r="B3425" s="189"/>
      <c r="C3425" s="189"/>
      <c r="D3425" s="189"/>
      <c r="E3425" s="189"/>
      <c r="F3425" s="189"/>
      <c r="G3425" s="189"/>
    </row>
    <row r="3426" spans="2:7" ht="15">
      <c r="B3426" s="186"/>
      <c r="C3426" s="186"/>
      <c r="D3426" s="187"/>
      <c r="E3426" s="188"/>
      <c r="F3426" s="188"/>
      <c r="G3426" s="188"/>
    </row>
    <row r="3427" spans="2:7" ht="14.25">
      <c r="B3427" s="189"/>
      <c r="C3427" s="189"/>
      <c r="D3427" s="190"/>
      <c r="E3427" s="191"/>
      <c r="F3427" s="192"/>
      <c r="G3427" s="192"/>
    </row>
    <row r="3428" spans="2:7" ht="14.25">
      <c r="B3428" s="193"/>
      <c r="C3428" s="193"/>
      <c r="D3428" s="194"/>
      <c r="E3428" s="195"/>
      <c r="F3428" s="196"/>
      <c r="G3428" s="196"/>
    </row>
    <row r="3429" spans="2:7" ht="14.25">
      <c r="B3429" s="193"/>
      <c r="C3429" s="193"/>
      <c r="D3429" s="194"/>
      <c r="E3429" s="195"/>
      <c r="F3429" s="196"/>
      <c r="G3429" s="196"/>
    </row>
    <row r="3430" spans="2:7" ht="14.25">
      <c r="B3430" s="193"/>
      <c r="C3430" s="193"/>
      <c r="D3430" s="194"/>
      <c r="E3430" s="195"/>
      <c r="F3430" s="196"/>
      <c r="G3430" s="196"/>
    </row>
    <row r="3431" spans="2:7" ht="14.25">
      <c r="B3431" s="193"/>
      <c r="C3431" s="193"/>
      <c r="D3431" s="194"/>
      <c r="E3431" s="195"/>
      <c r="F3431" s="196"/>
      <c r="G3431" s="196"/>
    </row>
    <row r="3432" spans="2:7" ht="14.25">
      <c r="B3432" s="193"/>
      <c r="C3432" s="193"/>
      <c r="D3432" s="194"/>
      <c r="E3432" s="195"/>
      <c r="F3432" s="196"/>
      <c r="G3432" s="196"/>
    </row>
    <row r="3433" spans="2:7" ht="14.25">
      <c r="B3433" s="193"/>
      <c r="C3433" s="193"/>
      <c r="D3433" s="194"/>
      <c r="E3433" s="195"/>
      <c r="F3433" s="196"/>
      <c r="G3433" s="196"/>
    </row>
    <row r="3434" spans="2:7" ht="14.25">
      <c r="B3434" s="193"/>
      <c r="C3434" s="193"/>
      <c r="D3434" s="194"/>
      <c r="E3434" s="195"/>
      <c r="F3434" s="196"/>
      <c r="G3434" s="196"/>
    </row>
    <row r="3435" spans="2:7" ht="14.25">
      <c r="B3435" s="193"/>
      <c r="C3435" s="193"/>
      <c r="D3435" s="194"/>
      <c r="E3435" s="195"/>
      <c r="F3435" s="196"/>
      <c r="G3435" s="196"/>
    </row>
    <row r="3436" spans="2:7" ht="14.25">
      <c r="B3436" s="197"/>
      <c r="C3436" s="197"/>
      <c r="D3436" s="197"/>
      <c r="E3436" s="196"/>
      <c r="F3436" s="197"/>
      <c r="G3436" s="196"/>
    </row>
    <row r="3437" spans="2:7" ht="14.25">
      <c r="B3437" s="197"/>
      <c r="C3437" s="197"/>
      <c r="D3437" s="197"/>
      <c r="E3437" s="198"/>
      <c r="F3437" s="198"/>
      <c r="G3437" s="196"/>
    </row>
    <row r="3438" spans="2:7" ht="14.25">
      <c r="B3438" s="189"/>
      <c r="C3438" s="189"/>
      <c r="D3438" s="189"/>
      <c r="E3438" s="189"/>
      <c r="F3438" s="189"/>
      <c r="G3438" s="189"/>
    </row>
    <row r="3439" spans="2:7" ht="15">
      <c r="B3439" s="186"/>
      <c r="C3439" s="186"/>
      <c r="D3439" s="187"/>
      <c r="E3439" s="188"/>
      <c r="F3439" s="188"/>
      <c r="G3439" s="188"/>
    </row>
    <row r="3440" spans="2:7" ht="14.25">
      <c r="B3440" s="189"/>
      <c r="C3440" s="189"/>
      <c r="D3440" s="190"/>
      <c r="E3440" s="191"/>
      <c r="F3440" s="192"/>
      <c r="G3440" s="192"/>
    </row>
    <row r="3441" spans="2:7" ht="14.25">
      <c r="B3441" s="193"/>
      <c r="C3441" s="193"/>
      <c r="D3441" s="194"/>
      <c r="E3441" s="195"/>
      <c r="F3441" s="196"/>
      <c r="G3441" s="196"/>
    </row>
    <row r="3442" spans="2:7" ht="14.25">
      <c r="B3442" s="193"/>
      <c r="C3442" s="193"/>
      <c r="D3442" s="194"/>
      <c r="E3442" s="195"/>
      <c r="F3442" s="196"/>
      <c r="G3442" s="196"/>
    </row>
    <row r="3443" spans="2:7" ht="14.25">
      <c r="B3443" s="193"/>
      <c r="C3443" s="193"/>
      <c r="D3443" s="194"/>
      <c r="E3443" s="195"/>
      <c r="F3443" s="196"/>
      <c r="G3443" s="196"/>
    </row>
    <row r="3444" spans="2:7" ht="14.25">
      <c r="B3444" s="193"/>
      <c r="C3444" s="193"/>
      <c r="D3444" s="194"/>
      <c r="E3444" s="195"/>
      <c r="F3444" s="196"/>
      <c r="G3444" s="196"/>
    </row>
    <row r="3445" spans="2:7" ht="14.25">
      <c r="B3445" s="193"/>
      <c r="C3445" s="193"/>
      <c r="D3445" s="194"/>
      <c r="E3445" s="195"/>
      <c r="F3445" s="196"/>
      <c r="G3445" s="196"/>
    </row>
    <row r="3446" spans="2:7" ht="14.25">
      <c r="B3446" s="193"/>
      <c r="C3446" s="193"/>
      <c r="D3446" s="194"/>
      <c r="E3446" s="195"/>
      <c r="F3446" s="196"/>
      <c r="G3446" s="196"/>
    </row>
    <row r="3447" spans="2:7" ht="14.25">
      <c r="B3447" s="193"/>
      <c r="C3447" s="193"/>
      <c r="D3447" s="194"/>
      <c r="E3447" s="195"/>
      <c r="F3447" s="196"/>
      <c r="G3447" s="196"/>
    </row>
    <row r="3448" spans="2:7" ht="14.25">
      <c r="B3448" s="193"/>
      <c r="C3448" s="193"/>
      <c r="D3448" s="194"/>
      <c r="E3448" s="195"/>
      <c r="F3448" s="196"/>
      <c r="G3448" s="196"/>
    </row>
    <row r="3449" spans="2:7" ht="14.25">
      <c r="B3449" s="197"/>
      <c r="C3449" s="197"/>
      <c r="D3449" s="197"/>
      <c r="E3449" s="196"/>
      <c r="F3449" s="197"/>
      <c r="G3449" s="196"/>
    </row>
    <row r="3450" spans="2:7" ht="14.25">
      <c r="B3450" s="197"/>
      <c r="C3450" s="197"/>
      <c r="D3450" s="197"/>
      <c r="E3450" s="198"/>
      <c r="F3450" s="198"/>
      <c r="G3450" s="196"/>
    </row>
    <row r="3451" spans="2:7" ht="14.25">
      <c r="B3451" s="189"/>
      <c r="C3451" s="189"/>
      <c r="D3451" s="189"/>
      <c r="E3451" s="189"/>
      <c r="F3451" s="189"/>
      <c r="G3451" s="189"/>
    </row>
    <row r="3452" spans="2:7" ht="15">
      <c r="B3452" s="186"/>
      <c r="C3452" s="186"/>
      <c r="D3452" s="187"/>
      <c r="E3452" s="188"/>
      <c r="F3452" s="188"/>
      <c r="G3452" s="188"/>
    </row>
    <row r="3453" spans="2:7" ht="14.25">
      <c r="B3453" s="189"/>
      <c r="C3453" s="189"/>
      <c r="D3453" s="190"/>
      <c r="E3453" s="191"/>
      <c r="F3453" s="192"/>
      <c r="G3453" s="192"/>
    </row>
    <row r="3454" spans="2:7" ht="14.25">
      <c r="B3454" s="193"/>
      <c r="C3454" s="193"/>
      <c r="D3454" s="194"/>
      <c r="E3454" s="195"/>
      <c r="F3454" s="196"/>
      <c r="G3454" s="196"/>
    </row>
    <row r="3455" spans="2:7" ht="14.25">
      <c r="B3455" s="193"/>
      <c r="C3455" s="193"/>
      <c r="D3455" s="194"/>
      <c r="E3455" s="195"/>
      <c r="F3455" s="196"/>
      <c r="G3455" s="196"/>
    </row>
    <row r="3456" spans="2:7" ht="14.25">
      <c r="B3456" s="193"/>
      <c r="C3456" s="193"/>
      <c r="D3456" s="194"/>
      <c r="E3456" s="195"/>
      <c r="F3456" s="196"/>
      <c r="G3456" s="196"/>
    </row>
    <row r="3457" spans="2:7" ht="14.25">
      <c r="B3457" s="193"/>
      <c r="C3457" s="193"/>
      <c r="D3457" s="194"/>
      <c r="E3457" s="195"/>
      <c r="F3457" s="196"/>
      <c r="G3457" s="196"/>
    </row>
    <row r="3458" spans="2:7" ht="14.25">
      <c r="B3458" s="193"/>
      <c r="C3458" s="193"/>
      <c r="D3458" s="194"/>
      <c r="E3458" s="195"/>
      <c r="F3458" s="196"/>
      <c r="G3458" s="196"/>
    </row>
    <row r="3459" spans="2:7" ht="14.25">
      <c r="B3459" s="193"/>
      <c r="C3459" s="193"/>
      <c r="D3459" s="194"/>
      <c r="E3459" s="195"/>
      <c r="F3459" s="196"/>
      <c r="G3459" s="196"/>
    </row>
    <row r="3460" spans="2:7" ht="14.25">
      <c r="B3460" s="193"/>
      <c r="C3460" s="193"/>
      <c r="D3460" s="194"/>
      <c r="E3460" s="195"/>
      <c r="F3460" s="196"/>
      <c r="G3460" s="196"/>
    </row>
    <row r="3461" spans="2:7" ht="14.25">
      <c r="B3461" s="193"/>
      <c r="C3461" s="193"/>
      <c r="D3461" s="194"/>
      <c r="E3461" s="195"/>
      <c r="F3461" s="196"/>
      <c r="G3461" s="196"/>
    </row>
    <row r="3462" spans="2:7" ht="14.25">
      <c r="B3462" s="197"/>
      <c r="C3462" s="197"/>
      <c r="D3462" s="197"/>
      <c r="E3462" s="196"/>
      <c r="F3462" s="197"/>
      <c r="G3462" s="196"/>
    </row>
    <row r="3463" spans="2:7" ht="14.25">
      <c r="B3463" s="197"/>
      <c r="C3463" s="197"/>
      <c r="D3463" s="197"/>
      <c r="E3463" s="198"/>
      <c r="F3463" s="198"/>
      <c r="G3463" s="196"/>
    </row>
    <row r="3464" spans="2:7" ht="14.25">
      <c r="B3464" s="189"/>
      <c r="C3464" s="189"/>
      <c r="D3464" s="189"/>
      <c r="E3464" s="189"/>
      <c r="F3464" s="189"/>
      <c r="G3464" s="189"/>
    </row>
    <row r="3465" spans="2:7" ht="15">
      <c r="B3465" s="186"/>
      <c r="C3465" s="186"/>
      <c r="D3465" s="187"/>
      <c r="E3465" s="188"/>
      <c r="F3465" s="188"/>
      <c r="G3465" s="188"/>
    </row>
    <row r="3466" spans="2:7" ht="14.25">
      <c r="B3466" s="189"/>
      <c r="C3466" s="189"/>
      <c r="D3466" s="190"/>
      <c r="E3466" s="191"/>
      <c r="F3466" s="192"/>
      <c r="G3466" s="192"/>
    </row>
    <row r="3467" spans="2:7" ht="14.25">
      <c r="B3467" s="193"/>
      <c r="C3467" s="193"/>
      <c r="D3467" s="194"/>
      <c r="E3467" s="195"/>
      <c r="F3467" s="196"/>
      <c r="G3467" s="196"/>
    </row>
    <row r="3468" spans="2:7" ht="14.25">
      <c r="B3468" s="193"/>
      <c r="C3468" s="193"/>
      <c r="D3468" s="194"/>
      <c r="E3468" s="195"/>
      <c r="F3468" s="196"/>
      <c r="G3468" s="196"/>
    </row>
    <row r="3469" spans="2:7" ht="14.25">
      <c r="B3469" s="193"/>
      <c r="C3469" s="193"/>
      <c r="D3469" s="194"/>
      <c r="E3469" s="195"/>
      <c r="F3469" s="196"/>
      <c r="G3469" s="196"/>
    </row>
    <row r="3470" spans="2:7" ht="14.25">
      <c r="B3470" s="193"/>
      <c r="C3470" s="193"/>
      <c r="D3470" s="194"/>
      <c r="E3470" s="195"/>
      <c r="F3470" s="196"/>
      <c r="G3470" s="196"/>
    </row>
    <row r="3471" spans="2:7" ht="14.25">
      <c r="B3471" s="193"/>
      <c r="C3471" s="193"/>
      <c r="D3471" s="194"/>
      <c r="E3471" s="195"/>
      <c r="F3471" s="196"/>
      <c r="G3471" s="196"/>
    </row>
    <row r="3472" spans="2:7" ht="14.25">
      <c r="B3472" s="193"/>
      <c r="C3472" s="193"/>
      <c r="D3472" s="194"/>
      <c r="E3472" s="195"/>
      <c r="F3472" s="196"/>
      <c r="G3472" s="196"/>
    </row>
    <row r="3473" spans="2:7" ht="14.25">
      <c r="B3473" s="193"/>
      <c r="C3473" s="193"/>
      <c r="D3473" s="194"/>
      <c r="E3473" s="195"/>
      <c r="F3473" s="196"/>
      <c r="G3473" s="196"/>
    </row>
    <row r="3474" spans="2:7" ht="14.25">
      <c r="B3474" s="193"/>
      <c r="C3474" s="193"/>
      <c r="D3474" s="194"/>
      <c r="E3474" s="195"/>
      <c r="F3474" s="196"/>
      <c r="G3474" s="196"/>
    </row>
    <row r="3475" spans="2:7" ht="14.25">
      <c r="B3475" s="197"/>
      <c r="C3475" s="197"/>
      <c r="D3475" s="197"/>
      <c r="E3475" s="196"/>
      <c r="F3475" s="197"/>
      <c r="G3475" s="196"/>
    </row>
    <row r="3476" spans="2:7" ht="14.25">
      <c r="B3476" s="197"/>
      <c r="C3476" s="197"/>
      <c r="D3476" s="197"/>
      <c r="E3476" s="198"/>
      <c r="F3476" s="198"/>
      <c r="G3476" s="196"/>
    </row>
    <row r="3477" spans="2:7" ht="14.25">
      <c r="B3477" s="189"/>
      <c r="C3477" s="189"/>
      <c r="D3477" s="189"/>
      <c r="E3477" s="189"/>
      <c r="F3477" s="189"/>
      <c r="G3477" s="189"/>
    </row>
    <row r="3478" spans="2:7" ht="15">
      <c r="B3478" s="186"/>
      <c r="C3478" s="186"/>
      <c r="D3478" s="187"/>
      <c r="E3478" s="188"/>
      <c r="F3478" s="188"/>
      <c r="G3478" s="188"/>
    </row>
    <row r="3479" spans="2:7" ht="14.25">
      <c r="B3479" s="189"/>
      <c r="C3479" s="189"/>
      <c r="D3479" s="190"/>
      <c r="E3479" s="191"/>
      <c r="F3479" s="192"/>
      <c r="G3479" s="192"/>
    </row>
    <row r="3480" spans="2:7" ht="14.25">
      <c r="B3480" s="193"/>
      <c r="C3480" s="193"/>
      <c r="D3480" s="194"/>
      <c r="E3480" s="195"/>
      <c r="F3480" s="196"/>
      <c r="G3480" s="196"/>
    </row>
    <row r="3481" spans="2:7" ht="14.25">
      <c r="B3481" s="193"/>
      <c r="C3481" s="193"/>
      <c r="D3481" s="194"/>
      <c r="E3481" s="195"/>
      <c r="F3481" s="196"/>
      <c r="G3481" s="196"/>
    </row>
    <row r="3482" spans="2:7" ht="14.25">
      <c r="B3482" s="193"/>
      <c r="C3482" s="193"/>
      <c r="D3482" s="194"/>
      <c r="E3482" s="195"/>
      <c r="F3482" s="196"/>
      <c r="G3482" s="196"/>
    </row>
    <row r="3483" spans="2:7" ht="14.25">
      <c r="B3483" s="193"/>
      <c r="C3483" s="193"/>
      <c r="D3483" s="194"/>
      <c r="E3483" s="195"/>
      <c r="F3483" s="196"/>
      <c r="G3483" s="196"/>
    </row>
    <row r="3484" spans="2:7" ht="14.25">
      <c r="B3484" s="193"/>
      <c r="C3484" s="193"/>
      <c r="D3484" s="194"/>
      <c r="E3484" s="195"/>
      <c r="F3484" s="196"/>
      <c r="G3484" s="196"/>
    </row>
    <row r="3485" spans="2:7" ht="14.25">
      <c r="B3485" s="193"/>
      <c r="C3485" s="193"/>
      <c r="D3485" s="194"/>
      <c r="E3485" s="195"/>
      <c r="F3485" s="196"/>
      <c r="G3485" s="196"/>
    </row>
    <row r="3486" spans="2:7" ht="14.25">
      <c r="B3486" s="193"/>
      <c r="C3486" s="193"/>
      <c r="D3486" s="194"/>
      <c r="E3486" s="195"/>
      <c r="F3486" s="196"/>
      <c r="G3486" s="196"/>
    </row>
    <row r="3487" spans="2:7" ht="14.25">
      <c r="B3487" s="193"/>
      <c r="C3487" s="193"/>
      <c r="D3487" s="194"/>
      <c r="E3487" s="195"/>
      <c r="F3487" s="196"/>
      <c r="G3487" s="196"/>
    </row>
    <row r="3488" spans="2:7" ht="14.25">
      <c r="B3488" s="197"/>
      <c r="C3488" s="197"/>
      <c r="D3488" s="197"/>
      <c r="E3488" s="196"/>
      <c r="F3488" s="197"/>
      <c r="G3488" s="196"/>
    </row>
    <row r="3489" spans="2:7" ht="14.25">
      <c r="B3489" s="197"/>
      <c r="C3489" s="197"/>
      <c r="D3489" s="197"/>
      <c r="E3489" s="198"/>
      <c r="F3489" s="198"/>
      <c r="G3489" s="196"/>
    </row>
    <row r="3490" spans="2:7" ht="14.25">
      <c r="B3490" s="189"/>
      <c r="C3490" s="189"/>
      <c r="D3490" s="189"/>
      <c r="E3490" s="189"/>
      <c r="F3490" s="189"/>
      <c r="G3490" s="189"/>
    </row>
    <row r="3491" spans="2:7" ht="15">
      <c r="B3491" s="186"/>
      <c r="C3491" s="186"/>
      <c r="D3491" s="187"/>
      <c r="E3491" s="188"/>
      <c r="F3491" s="188"/>
      <c r="G3491" s="188"/>
    </row>
    <row r="3492" spans="2:7" ht="14.25">
      <c r="B3492" s="189"/>
      <c r="C3492" s="189"/>
      <c r="D3492" s="190"/>
      <c r="E3492" s="191"/>
      <c r="F3492" s="192"/>
      <c r="G3492" s="192"/>
    </row>
    <row r="3493" spans="2:7" ht="14.25">
      <c r="B3493" s="193"/>
      <c r="C3493" s="193"/>
      <c r="D3493" s="194"/>
      <c r="E3493" s="195"/>
      <c r="F3493" s="196"/>
      <c r="G3493" s="196"/>
    </row>
    <row r="3494" spans="2:7" ht="14.25">
      <c r="B3494" s="193"/>
      <c r="C3494" s="193"/>
      <c r="D3494" s="194"/>
      <c r="E3494" s="195"/>
      <c r="F3494" s="196"/>
      <c r="G3494" s="196"/>
    </row>
    <row r="3495" spans="2:7" ht="14.25">
      <c r="B3495" s="193"/>
      <c r="C3495" s="193"/>
      <c r="D3495" s="194"/>
      <c r="E3495" s="195"/>
      <c r="F3495" s="196"/>
      <c r="G3495" s="196"/>
    </row>
    <row r="3496" spans="2:7" ht="14.25">
      <c r="B3496" s="193"/>
      <c r="C3496" s="193"/>
      <c r="D3496" s="194"/>
      <c r="E3496" s="195"/>
      <c r="F3496" s="196"/>
      <c r="G3496" s="196"/>
    </row>
    <row r="3497" spans="2:7" ht="14.25">
      <c r="B3497" s="193"/>
      <c r="C3497" s="193"/>
      <c r="D3497" s="194"/>
      <c r="E3497" s="195"/>
      <c r="F3497" s="196"/>
      <c r="G3497" s="196"/>
    </row>
    <row r="3498" spans="2:7" ht="14.25">
      <c r="B3498" s="193"/>
      <c r="C3498" s="193"/>
      <c r="D3498" s="194"/>
      <c r="E3498" s="195"/>
      <c r="F3498" s="196"/>
      <c r="G3498" s="196"/>
    </row>
    <row r="3499" spans="2:7" ht="14.25">
      <c r="B3499" s="193"/>
      <c r="C3499" s="193"/>
      <c r="D3499" s="194"/>
      <c r="E3499" s="195"/>
      <c r="F3499" s="196"/>
      <c r="G3499" s="196"/>
    </row>
    <row r="3500" spans="2:7" ht="14.25">
      <c r="B3500" s="193"/>
      <c r="C3500" s="193"/>
      <c r="D3500" s="194"/>
      <c r="E3500" s="195"/>
      <c r="F3500" s="196"/>
      <c r="G3500" s="196"/>
    </row>
    <row r="3501" spans="2:7" ht="14.25">
      <c r="B3501" s="197"/>
      <c r="C3501" s="197"/>
      <c r="D3501" s="197"/>
      <c r="E3501" s="196"/>
      <c r="F3501" s="197"/>
      <c r="G3501" s="196"/>
    </row>
    <row r="3502" spans="2:7" ht="14.25">
      <c r="B3502" s="197"/>
      <c r="C3502" s="197"/>
      <c r="D3502" s="197"/>
      <c r="E3502" s="198"/>
      <c r="F3502" s="198"/>
      <c r="G3502" s="196"/>
    </row>
    <row r="3503" spans="2:7" ht="14.25">
      <c r="B3503" s="189"/>
      <c r="C3503" s="189"/>
      <c r="D3503" s="189"/>
      <c r="E3503" s="189"/>
      <c r="F3503" s="189"/>
      <c r="G3503" s="189"/>
    </row>
    <row r="3504" spans="2:7" ht="15">
      <c r="B3504" s="186"/>
      <c r="C3504" s="186"/>
      <c r="D3504" s="187"/>
      <c r="E3504" s="188"/>
      <c r="F3504" s="188"/>
      <c r="G3504" s="188"/>
    </row>
    <row r="3505" spans="2:7" ht="14.25">
      <c r="B3505" s="189"/>
      <c r="C3505" s="189"/>
      <c r="D3505" s="190"/>
      <c r="E3505" s="191"/>
      <c r="F3505" s="192"/>
      <c r="G3505" s="192"/>
    </row>
    <row r="3506" spans="2:7" ht="14.25">
      <c r="B3506" s="193"/>
      <c r="C3506" s="193"/>
      <c r="D3506" s="194"/>
      <c r="E3506" s="195"/>
      <c r="F3506" s="196"/>
      <c r="G3506" s="196"/>
    </row>
    <row r="3507" spans="2:7" ht="14.25">
      <c r="B3507" s="193"/>
      <c r="C3507" s="193"/>
      <c r="D3507" s="194"/>
      <c r="E3507" s="195"/>
      <c r="F3507" s="196"/>
      <c r="G3507" s="196"/>
    </row>
    <row r="3508" spans="2:7" ht="14.25">
      <c r="B3508" s="193"/>
      <c r="C3508" s="193"/>
      <c r="D3508" s="194"/>
      <c r="E3508" s="195"/>
      <c r="F3508" s="196"/>
      <c r="G3508" s="196"/>
    </row>
    <row r="3509" spans="2:7" ht="14.25">
      <c r="B3509" s="193"/>
      <c r="C3509" s="193"/>
      <c r="D3509" s="194"/>
      <c r="E3509" s="195"/>
      <c r="F3509" s="196"/>
      <c r="G3509" s="196"/>
    </row>
    <row r="3510" spans="2:7" ht="14.25">
      <c r="B3510" s="193"/>
      <c r="C3510" s="193"/>
      <c r="D3510" s="194"/>
      <c r="E3510" s="195"/>
      <c r="F3510" s="196"/>
      <c r="G3510" s="196"/>
    </row>
    <row r="3511" spans="2:7" ht="14.25">
      <c r="B3511" s="193"/>
      <c r="C3511" s="193"/>
      <c r="D3511" s="194"/>
      <c r="E3511" s="195"/>
      <c r="F3511" s="196"/>
      <c r="G3511" s="196"/>
    </row>
    <row r="3512" spans="2:7" ht="14.25">
      <c r="B3512" s="193"/>
      <c r="C3512" s="193"/>
      <c r="D3512" s="194"/>
      <c r="E3512" s="195"/>
      <c r="F3512" s="196"/>
      <c r="G3512" s="196"/>
    </row>
    <row r="3513" spans="2:7" ht="14.25">
      <c r="B3513" s="193"/>
      <c r="C3513" s="193"/>
      <c r="D3513" s="194"/>
      <c r="E3513" s="195"/>
      <c r="F3513" s="196"/>
      <c r="G3513" s="196"/>
    </row>
    <row r="3514" spans="2:7" ht="14.25">
      <c r="B3514" s="193"/>
      <c r="C3514" s="193"/>
      <c r="D3514" s="194"/>
      <c r="E3514" s="195"/>
      <c r="F3514" s="196"/>
      <c r="G3514" s="196"/>
    </row>
    <row r="3515" spans="2:7" ht="14.25">
      <c r="B3515" s="197"/>
      <c r="C3515" s="197"/>
      <c r="D3515" s="197"/>
      <c r="E3515" s="196"/>
      <c r="F3515" s="197"/>
      <c r="G3515" s="196"/>
    </row>
    <row r="3516" spans="2:7" ht="14.25">
      <c r="B3516" s="197"/>
      <c r="C3516" s="197"/>
      <c r="D3516" s="197"/>
      <c r="E3516" s="198"/>
      <c r="F3516" s="198"/>
      <c r="G3516" s="196"/>
    </row>
    <row r="3517" spans="2:7" ht="14.25">
      <c r="B3517" s="189"/>
      <c r="C3517" s="189"/>
      <c r="D3517" s="189"/>
      <c r="E3517" s="189"/>
      <c r="F3517" s="189"/>
      <c r="G3517" s="189"/>
    </row>
    <row r="3518" spans="2:7" ht="15">
      <c r="B3518" s="186"/>
      <c r="C3518" s="186"/>
      <c r="D3518" s="187"/>
      <c r="E3518" s="188"/>
      <c r="F3518" s="188"/>
      <c r="G3518" s="188"/>
    </row>
    <row r="3519" spans="2:7" ht="14.25">
      <c r="B3519" s="189"/>
      <c r="C3519" s="189"/>
      <c r="D3519" s="190"/>
      <c r="E3519" s="191"/>
      <c r="F3519" s="192"/>
      <c r="G3519" s="192"/>
    </row>
    <row r="3520" spans="2:7" ht="14.25">
      <c r="B3520" s="193"/>
      <c r="C3520" s="193"/>
      <c r="D3520" s="194"/>
      <c r="E3520" s="195"/>
      <c r="F3520" s="196"/>
      <c r="G3520" s="196"/>
    </row>
    <row r="3521" spans="2:7" ht="14.25">
      <c r="B3521" s="193"/>
      <c r="C3521" s="193"/>
      <c r="D3521" s="194"/>
      <c r="E3521" s="195"/>
      <c r="F3521" s="196"/>
      <c r="G3521" s="196"/>
    </row>
    <row r="3522" spans="2:7" ht="14.25">
      <c r="B3522" s="193"/>
      <c r="C3522" s="193"/>
      <c r="D3522" s="194"/>
      <c r="E3522" s="195"/>
      <c r="F3522" s="196"/>
      <c r="G3522" s="196"/>
    </row>
    <row r="3523" spans="2:7" ht="14.25">
      <c r="B3523" s="193"/>
      <c r="C3523" s="193"/>
      <c r="D3523" s="194"/>
      <c r="E3523" s="195"/>
      <c r="F3523" s="196"/>
      <c r="G3523" s="196"/>
    </row>
    <row r="3524" spans="2:7" ht="14.25">
      <c r="B3524" s="193"/>
      <c r="C3524" s="193"/>
      <c r="D3524" s="194"/>
      <c r="E3524" s="195"/>
      <c r="F3524" s="196"/>
      <c r="G3524" s="196"/>
    </row>
    <row r="3525" spans="2:7" ht="14.25">
      <c r="B3525" s="193"/>
      <c r="C3525" s="193"/>
      <c r="D3525" s="194"/>
      <c r="E3525" s="195"/>
      <c r="F3525" s="196"/>
      <c r="G3525" s="196"/>
    </row>
    <row r="3526" spans="2:7" ht="14.25">
      <c r="B3526" s="193"/>
      <c r="C3526" s="193"/>
      <c r="D3526" s="194"/>
      <c r="E3526" s="195"/>
      <c r="F3526" s="196"/>
      <c r="G3526" s="196"/>
    </row>
    <row r="3527" spans="2:7" ht="14.25">
      <c r="B3527" s="193"/>
      <c r="C3527" s="193"/>
      <c r="D3527" s="194"/>
      <c r="E3527" s="195"/>
      <c r="F3527" s="196"/>
      <c r="G3527" s="196"/>
    </row>
    <row r="3528" spans="2:7" ht="14.25">
      <c r="B3528" s="193"/>
      <c r="C3528" s="193"/>
      <c r="D3528" s="194"/>
      <c r="E3528" s="195"/>
      <c r="F3528" s="196"/>
      <c r="G3528" s="196"/>
    </row>
    <row r="3529" spans="2:7" ht="14.25">
      <c r="B3529" s="197"/>
      <c r="C3529" s="197"/>
      <c r="D3529" s="197"/>
      <c r="E3529" s="196"/>
      <c r="F3529" s="197"/>
      <c r="G3529" s="196"/>
    </row>
    <row r="3530" spans="2:7" ht="14.25">
      <c r="B3530" s="197"/>
      <c r="C3530" s="197"/>
      <c r="D3530" s="197"/>
      <c r="E3530" s="198"/>
      <c r="F3530" s="198"/>
      <c r="G3530" s="196"/>
    </row>
    <row r="3531" spans="2:7" ht="14.25">
      <c r="B3531" s="189"/>
      <c r="C3531" s="189"/>
      <c r="D3531" s="189"/>
      <c r="E3531" s="189"/>
      <c r="F3531" s="189"/>
      <c r="G3531" s="189"/>
    </row>
    <row r="3532" spans="2:7" ht="15">
      <c r="B3532" s="186"/>
      <c r="C3532" s="186"/>
      <c r="D3532" s="187"/>
      <c r="E3532" s="188"/>
      <c r="F3532" s="188"/>
      <c r="G3532" s="188"/>
    </row>
    <row r="3533" spans="2:7" ht="14.25">
      <c r="B3533" s="189"/>
      <c r="C3533" s="189"/>
      <c r="D3533" s="190"/>
      <c r="E3533" s="191"/>
      <c r="F3533" s="192"/>
      <c r="G3533" s="192"/>
    </row>
    <row r="3534" spans="2:7" ht="14.25">
      <c r="B3534" s="193"/>
      <c r="C3534" s="193"/>
      <c r="D3534" s="194"/>
      <c r="E3534" s="195"/>
      <c r="F3534" s="196"/>
      <c r="G3534" s="196"/>
    </row>
    <row r="3535" spans="2:7" ht="14.25">
      <c r="B3535" s="193"/>
      <c r="C3535" s="193"/>
      <c r="D3535" s="194"/>
      <c r="E3535" s="195"/>
      <c r="F3535" s="196"/>
      <c r="G3535" s="196"/>
    </row>
    <row r="3536" spans="2:7" ht="14.25">
      <c r="B3536" s="193"/>
      <c r="C3536" s="193"/>
      <c r="D3536" s="194"/>
      <c r="E3536" s="195"/>
      <c r="F3536" s="196"/>
      <c r="G3536" s="196"/>
    </row>
    <row r="3537" spans="2:7" ht="14.25">
      <c r="B3537" s="193"/>
      <c r="C3537" s="193"/>
      <c r="D3537" s="194"/>
      <c r="E3537" s="195"/>
      <c r="F3537" s="196"/>
      <c r="G3537" s="196"/>
    </row>
    <row r="3538" spans="2:7" ht="14.25">
      <c r="B3538" s="193"/>
      <c r="C3538" s="193"/>
      <c r="D3538" s="194"/>
      <c r="E3538" s="195"/>
      <c r="F3538" s="196"/>
      <c r="G3538" s="196"/>
    </row>
    <row r="3539" spans="2:7" ht="14.25">
      <c r="B3539" s="193"/>
      <c r="C3539" s="193"/>
      <c r="D3539" s="194"/>
      <c r="E3539" s="195"/>
      <c r="F3539" s="196"/>
      <c r="G3539" s="196"/>
    </row>
    <row r="3540" spans="2:7" ht="14.25">
      <c r="B3540" s="193"/>
      <c r="C3540" s="193"/>
      <c r="D3540" s="194"/>
      <c r="E3540" s="195"/>
      <c r="F3540" s="196"/>
      <c r="G3540" s="196"/>
    </row>
    <row r="3541" spans="2:7" ht="14.25">
      <c r="B3541" s="193"/>
      <c r="C3541" s="193"/>
      <c r="D3541" s="194"/>
      <c r="E3541" s="195"/>
      <c r="F3541" s="196"/>
      <c r="G3541" s="196"/>
    </row>
    <row r="3542" spans="2:7" ht="14.25">
      <c r="B3542" s="193"/>
      <c r="C3542" s="193"/>
      <c r="D3542" s="194"/>
      <c r="E3542" s="195"/>
      <c r="F3542" s="196"/>
      <c r="G3542" s="196"/>
    </row>
    <row r="3543" spans="2:7" ht="14.25">
      <c r="B3543" s="197"/>
      <c r="C3543" s="197"/>
      <c r="D3543" s="197"/>
      <c r="E3543" s="196"/>
      <c r="F3543" s="197"/>
      <c r="G3543" s="196"/>
    </row>
    <row r="3544" spans="2:7" ht="14.25">
      <c r="B3544" s="197"/>
      <c r="C3544" s="197"/>
      <c r="D3544" s="197"/>
      <c r="E3544" s="198"/>
      <c r="F3544" s="198"/>
      <c r="G3544" s="196"/>
    </row>
    <row r="3545" spans="2:7" ht="14.25">
      <c r="B3545" s="189"/>
      <c r="C3545" s="189"/>
      <c r="D3545" s="189"/>
      <c r="E3545" s="189"/>
      <c r="F3545" s="189"/>
      <c r="G3545" s="189"/>
    </row>
    <row r="3546" spans="2:7" ht="15">
      <c r="B3546" s="186"/>
      <c r="C3546" s="186"/>
      <c r="D3546" s="187"/>
      <c r="E3546" s="188"/>
      <c r="F3546" s="188"/>
      <c r="G3546" s="188"/>
    </row>
    <row r="3547" spans="2:7" ht="14.25">
      <c r="B3547" s="189"/>
      <c r="C3547" s="189"/>
      <c r="D3547" s="190"/>
      <c r="E3547" s="191"/>
      <c r="F3547" s="192"/>
      <c r="G3547" s="192"/>
    </row>
    <row r="3548" spans="2:7" ht="14.25">
      <c r="B3548" s="193"/>
      <c r="C3548" s="193"/>
      <c r="D3548" s="194"/>
      <c r="E3548" s="195"/>
      <c r="F3548" s="196"/>
      <c r="G3548" s="196"/>
    </row>
    <row r="3549" spans="2:7" ht="14.25">
      <c r="B3549" s="193"/>
      <c r="C3549" s="193"/>
      <c r="D3549" s="194"/>
      <c r="E3549" s="195"/>
      <c r="F3549" s="196"/>
      <c r="G3549" s="196"/>
    </row>
    <row r="3550" spans="2:7" ht="14.25">
      <c r="B3550" s="193"/>
      <c r="C3550" s="193"/>
      <c r="D3550" s="194"/>
      <c r="E3550" s="195"/>
      <c r="F3550" s="196"/>
      <c r="G3550" s="196"/>
    </row>
    <row r="3551" spans="2:7" ht="14.25">
      <c r="B3551" s="193"/>
      <c r="C3551" s="193"/>
      <c r="D3551" s="194"/>
      <c r="E3551" s="195"/>
      <c r="F3551" s="196"/>
      <c r="G3551" s="196"/>
    </row>
    <row r="3552" spans="2:7" ht="14.25">
      <c r="B3552" s="193"/>
      <c r="C3552" s="193"/>
      <c r="D3552" s="194"/>
      <c r="E3552" s="195"/>
      <c r="F3552" s="196"/>
      <c r="G3552" s="196"/>
    </row>
    <row r="3553" spans="2:7" ht="14.25">
      <c r="B3553" s="193"/>
      <c r="C3553" s="193"/>
      <c r="D3553" s="194"/>
      <c r="E3553" s="195"/>
      <c r="F3553" s="196"/>
      <c r="G3553" s="196"/>
    </row>
    <row r="3554" spans="2:7" ht="14.25">
      <c r="B3554" s="193"/>
      <c r="C3554" s="193"/>
      <c r="D3554" s="194"/>
      <c r="E3554" s="195"/>
      <c r="F3554" s="196"/>
      <c r="G3554" s="196"/>
    </row>
    <row r="3555" spans="2:7" ht="14.25">
      <c r="B3555" s="193"/>
      <c r="C3555" s="193"/>
      <c r="D3555" s="194"/>
      <c r="E3555" s="195"/>
      <c r="F3555" s="196"/>
      <c r="G3555" s="196"/>
    </row>
    <row r="3556" spans="2:7" ht="14.25">
      <c r="B3556" s="193"/>
      <c r="C3556" s="193"/>
      <c r="D3556" s="194"/>
      <c r="E3556" s="195"/>
      <c r="F3556" s="196"/>
      <c r="G3556" s="196"/>
    </row>
    <row r="3557" spans="2:7" ht="14.25">
      <c r="B3557" s="197"/>
      <c r="C3557" s="197"/>
      <c r="D3557" s="197"/>
      <c r="E3557" s="196"/>
      <c r="F3557" s="197"/>
      <c r="G3557" s="196"/>
    </row>
    <row r="3558" spans="2:7" ht="14.25">
      <c r="B3558" s="197"/>
      <c r="C3558" s="197"/>
      <c r="D3558" s="197"/>
      <c r="E3558" s="198"/>
      <c r="F3558" s="198"/>
      <c r="G3558" s="196"/>
    </row>
    <row r="3559" spans="2:7" ht="14.25">
      <c r="B3559" s="189"/>
      <c r="C3559" s="189"/>
      <c r="D3559" s="189"/>
      <c r="E3559" s="189"/>
      <c r="F3559" s="189"/>
      <c r="G3559" s="189"/>
    </row>
    <row r="3560" spans="2:7" ht="15">
      <c r="B3560" s="186"/>
      <c r="C3560" s="186"/>
      <c r="D3560" s="187"/>
      <c r="E3560" s="188"/>
      <c r="F3560" s="188"/>
      <c r="G3560" s="188"/>
    </row>
    <row r="3561" spans="2:7" ht="14.25">
      <c r="B3561" s="189"/>
      <c r="C3561" s="189"/>
      <c r="D3561" s="190"/>
      <c r="E3561" s="191"/>
      <c r="F3561" s="192"/>
      <c r="G3561" s="192"/>
    </row>
    <row r="3562" spans="2:7" ht="14.25">
      <c r="B3562" s="193"/>
      <c r="C3562" s="193"/>
      <c r="D3562" s="194"/>
      <c r="E3562" s="195"/>
      <c r="F3562" s="196"/>
      <c r="G3562" s="196"/>
    </row>
    <row r="3563" spans="2:7" ht="14.25">
      <c r="B3563" s="193"/>
      <c r="C3563" s="193"/>
      <c r="D3563" s="194"/>
      <c r="E3563" s="195"/>
      <c r="F3563" s="196"/>
      <c r="G3563" s="196"/>
    </row>
    <row r="3564" spans="2:7" ht="14.25">
      <c r="B3564" s="193"/>
      <c r="C3564" s="193"/>
      <c r="D3564" s="194"/>
      <c r="E3564" s="195"/>
      <c r="F3564" s="196"/>
      <c r="G3564" s="196"/>
    </row>
    <row r="3565" spans="2:7" ht="14.25">
      <c r="B3565" s="193"/>
      <c r="C3565" s="193"/>
      <c r="D3565" s="194"/>
      <c r="E3565" s="195"/>
      <c r="F3565" s="196"/>
      <c r="G3565" s="196"/>
    </row>
    <row r="3566" spans="2:7" ht="14.25">
      <c r="B3566" s="193"/>
      <c r="C3566" s="193"/>
      <c r="D3566" s="194"/>
      <c r="E3566" s="195"/>
      <c r="F3566" s="196"/>
      <c r="G3566" s="196"/>
    </row>
    <row r="3567" spans="2:7" ht="14.25">
      <c r="B3567" s="193"/>
      <c r="C3567" s="193"/>
      <c r="D3567" s="194"/>
      <c r="E3567" s="195"/>
      <c r="F3567" s="196"/>
      <c r="G3567" s="196"/>
    </row>
    <row r="3568" spans="2:7" ht="14.25">
      <c r="B3568" s="193"/>
      <c r="C3568" s="193"/>
      <c r="D3568" s="194"/>
      <c r="E3568" s="195"/>
      <c r="F3568" s="196"/>
      <c r="G3568" s="196"/>
    </row>
    <row r="3569" spans="2:7" ht="14.25">
      <c r="B3569" s="193"/>
      <c r="C3569" s="193"/>
      <c r="D3569" s="194"/>
      <c r="E3569" s="195"/>
      <c r="F3569" s="196"/>
      <c r="G3569" s="196"/>
    </row>
    <row r="3570" spans="2:7" ht="14.25">
      <c r="B3570" s="197"/>
      <c r="C3570" s="197"/>
      <c r="D3570" s="197"/>
      <c r="E3570" s="196"/>
      <c r="F3570" s="197"/>
      <c r="G3570" s="196"/>
    </row>
    <row r="3571" spans="2:7" ht="14.25">
      <c r="B3571" s="197"/>
      <c r="C3571" s="197"/>
      <c r="D3571" s="197"/>
      <c r="E3571" s="198"/>
      <c r="F3571" s="198"/>
      <c r="G3571" s="196"/>
    </row>
    <row r="3572" spans="2:7" ht="14.25">
      <c r="B3572" s="189"/>
      <c r="C3572" s="189"/>
      <c r="D3572" s="189"/>
      <c r="E3572" s="189"/>
      <c r="F3572" s="189"/>
      <c r="G3572" s="189"/>
    </row>
    <row r="3573" spans="2:7" ht="15">
      <c r="B3573" s="186"/>
      <c r="C3573" s="186"/>
      <c r="D3573" s="187"/>
      <c r="E3573" s="188"/>
      <c r="F3573" s="188"/>
      <c r="G3573" s="188"/>
    </row>
    <row r="3574" spans="2:7" ht="14.25">
      <c r="B3574" s="189"/>
      <c r="C3574" s="189"/>
      <c r="D3574" s="190"/>
      <c r="E3574" s="191"/>
      <c r="F3574" s="192"/>
      <c r="G3574" s="192"/>
    </row>
    <row r="3575" spans="2:7" ht="14.25">
      <c r="B3575" s="193"/>
      <c r="C3575" s="193"/>
      <c r="D3575" s="194"/>
      <c r="E3575" s="195"/>
      <c r="F3575" s="196"/>
      <c r="G3575" s="196"/>
    </row>
    <row r="3576" spans="2:7" ht="14.25">
      <c r="B3576" s="193"/>
      <c r="C3576" s="193"/>
      <c r="D3576" s="194"/>
      <c r="E3576" s="195"/>
      <c r="F3576" s="196"/>
      <c r="G3576" s="196"/>
    </row>
    <row r="3577" spans="2:7" ht="14.25">
      <c r="B3577" s="193"/>
      <c r="C3577" s="193"/>
      <c r="D3577" s="194"/>
      <c r="E3577" s="195"/>
      <c r="F3577" s="196"/>
      <c r="G3577" s="196"/>
    </row>
    <row r="3578" spans="2:7" ht="14.25">
      <c r="B3578" s="193"/>
      <c r="C3578" s="193"/>
      <c r="D3578" s="194"/>
      <c r="E3578" s="195"/>
      <c r="F3578" s="196"/>
      <c r="G3578" s="196"/>
    </row>
    <row r="3579" spans="2:7" ht="14.25">
      <c r="B3579" s="193"/>
      <c r="C3579" s="193"/>
      <c r="D3579" s="194"/>
      <c r="E3579" s="195"/>
      <c r="F3579" s="196"/>
      <c r="G3579" s="196"/>
    </row>
    <row r="3580" spans="2:7" ht="14.25">
      <c r="B3580" s="193"/>
      <c r="C3580" s="193"/>
      <c r="D3580" s="194"/>
      <c r="E3580" s="195"/>
      <c r="F3580" s="196"/>
      <c r="G3580" s="196"/>
    </row>
    <row r="3581" spans="2:7" ht="14.25">
      <c r="B3581" s="193"/>
      <c r="C3581" s="193"/>
      <c r="D3581" s="194"/>
      <c r="E3581" s="195"/>
      <c r="F3581" s="196"/>
      <c r="G3581" s="196"/>
    </row>
    <row r="3582" spans="2:7" ht="14.25">
      <c r="B3582" s="193"/>
      <c r="C3582" s="193"/>
      <c r="D3582" s="194"/>
      <c r="E3582" s="195"/>
      <c r="F3582" s="196"/>
      <c r="G3582" s="196"/>
    </row>
    <row r="3583" spans="2:7" ht="14.25">
      <c r="B3583" s="197"/>
      <c r="C3583" s="197"/>
      <c r="D3583" s="197"/>
      <c r="E3583" s="196"/>
      <c r="F3583" s="197"/>
      <c r="G3583" s="196"/>
    </row>
    <row r="3584" spans="2:7" ht="14.25">
      <c r="B3584" s="197"/>
      <c r="C3584" s="197"/>
      <c r="D3584" s="197"/>
      <c r="E3584" s="198"/>
      <c r="F3584" s="198"/>
      <c r="G3584" s="196"/>
    </row>
    <row r="3585" spans="2:7" ht="14.25">
      <c r="B3585" s="189"/>
      <c r="C3585" s="189"/>
      <c r="D3585" s="189"/>
      <c r="E3585" s="189"/>
      <c r="F3585" s="189"/>
      <c r="G3585" s="189"/>
    </row>
    <row r="3586" spans="2:7" ht="15">
      <c r="B3586" s="186"/>
      <c r="C3586" s="186"/>
      <c r="D3586" s="187"/>
      <c r="E3586" s="188"/>
      <c r="F3586" s="188"/>
      <c r="G3586" s="188"/>
    </row>
    <row r="3587" spans="2:7" ht="14.25">
      <c r="B3587" s="189"/>
      <c r="C3587" s="189"/>
      <c r="D3587" s="190"/>
      <c r="E3587" s="191"/>
      <c r="F3587" s="192"/>
      <c r="G3587" s="192"/>
    </row>
    <row r="3588" spans="2:7" ht="14.25">
      <c r="B3588" s="193"/>
      <c r="C3588" s="193"/>
      <c r="D3588" s="194"/>
      <c r="E3588" s="195"/>
      <c r="F3588" s="196"/>
      <c r="G3588" s="196"/>
    </row>
    <row r="3589" spans="2:7" ht="14.25">
      <c r="B3589" s="193"/>
      <c r="C3589" s="193"/>
      <c r="D3589" s="194"/>
      <c r="E3589" s="195"/>
      <c r="F3589" s="196"/>
      <c r="G3589" s="196"/>
    </row>
    <row r="3590" spans="2:7" ht="14.25">
      <c r="B3590" s="193"/>
      <c r="C3590" s="193"/>
      <c r="D3590" s="194"/>
      <c r="E3590" s="195"/>
      <c r="F3590" s="196"/>
      <c r="G3590" s="196"/>
    </row>
    <row r="3591" spans="2:7" ht="14.25">
      <c r="B3591" s="193"/>
      <c r="C3591" s="193"/>
      <c r="D3591" s="194"/>
      <c r="E3591" s="195"/>
      <c r="F3591" s="196"/>
      <c r="G3591" s="196"/>
    </row>
    <row r="3592" spans="2:7" ht="14.25">
      <c r="B3592" s="193"/>
      <c r="C3592" s="193"/>
      <c r="D3592" s="194"/>
      <c r="E3592" s="195"/>
      <c r="F3592" s="196"/>
      <c r="G3592" s="196"/>
    </row>
    <row r="3593" spans="2:7" ht="14.25">
      <c r="B3593" s="193"/>
      <c r="C3593" s="193"/>
      <c r="D3593" s="194"/>
      <c r="E3593" s="195"/>
      <c r="F3593" s="196"/>
      <c r="G3593" s="196"/>
    </row>
    <row r="3594" spans="2:7" ht="14.25">
      <c r="B3594" s="193"/>
      <c r="C3594" s="193"/>
      <c r="D3594" s="194"/>
      <c r="E3594" s="195"/>
      <c r="F3594" s="196"/>
      <c r="G3594" s="196"/>
    </row>
    <row r="3595" spans="2:7" ht="14.25">
      <c r="B3595" s="193"/>
      <c r="C3595" s="193"/>
      <c r="D3595" s="194"/>
      <c r="E3595" s="195"/>
      <c r="F3595" s="196"/>
      <c r="G3595" s="196"/>
    </row>
    <row r="3596" spans="2:7" ht="14.25">
      <c r="B3596" s="197"/>
      <c r="C3596" s="197"/>
      <c r="D3596" s="197"/>
      <c r="E3596" s="196"/>
      <c r="F3596" s="197"/>
      <c r="G3596" s="196"/>
    </row>
    <row r="3597" spans="2:7" ht="14.25">
      <c r="B3597" s="197"/>
      <c r="C3597" s="197"/>
      <c r="D3597" s="197"/>
      <c r="E3597" s="198"/>
      <c r="F3597" s="198"/>
      <c r="G3597" s="196"/>
    </row>
    <row r="3598" spans="2:7" ht="14.25">
      <c r="B3598" s="189"/>
      <c r="C3598" s="189"/>
      <c r="D3598" s="189"/>
      <c r="E3598" s="189"/>
      <c r="F3598" s="189"/>
      <c r="G3598" s="189"/>
    </row>
    <row r="3599" spans="2:7" ht="15">
      <c r="B3599" s="186"/>
      <c r="C3599" s="186"/>
      <c r="D3599" s="187"/>
      <c r="E3599" s="188"/>
      <c r="F3599" s="188"/>
      <c r="G3599" s="188"/>
    </row>
    <row r="3600" spans="2:7" ht="14.25">
      <c r="B3600" s="189"/>
      <c r="C3600" s="189"/>
      <c r="D3600" s="190"/>
      <c r="E3600" s="191"/>
      <c r="F3600" s="192"/>
      <c r="G3600" s="192"/>
    </row>
    <row r="3601" spans="2:7" ht="14.25">
      <c r="B3601" s="193"/>
      <c r="C3601" s="193"/>
      <c r="D3601" s="194"/>
      <c r="E3601" s="195"/>
      <c r="F3601" s="196"/>
      <c r="G3601" s="196"/>
    </row>
    <row r="3602" spans="2:7" ht="14.25">
      <c r="B3602" s="193"/>
      <c r="C3602" s="193"/>
      <c r="D3602" s="194"/>
      <c r="E3602" s="195"/>
      <c r="F3602" s="196"/>
      <c r="G3602" s="196"/>
    </row>
    <row r="3603" spans="2:7" ht="14.25">
      <c r="B3603" s="193"/>
      <c r="C3603" s="193"/>
      <c r="D3603" s="194"/>
      <c r="E3603" s="195"/>
      <c r="F3603" s="196"/>
      <c r="G3603" s="196"/>
    </row>
    <row r="3604" spans="2:7" ht="14.25">
      <c r="B3604" s="193"/>
      <c r="C3604" s="193"/>
      <c r="D3604" s="194"/>
      <c r="E3604" s="195"/>
      <c r="F3604" s="196"/>
      <c r="G3604" s="196"/>
    </row>
    <row r="3605" spans="2:7" ht="14.25">
      <c r="B3605" s="193"/>
      <c r="C3605" s="193"/>
      <c r="D3605" s="194"/>
      <c r="E3605" s="195"/>
      <c r="F3605" s="196"/>
      <c r="G3605" s="196"/>
    </row>
    <row r="3606" spans="2:7" ht="14.25">
      <c r="B3606" s="193"/>
      <c r="C3606" s="193"/>
      <c r="D3606" s="194"/>
      <c r="E3606" s="195"/>
      <c r="F3606" s="196"/>
      <c r="G3606" s="196"/>
    </row>
    <row r="3607" spans="2:7" ht="14.25">
      <c r="B3607" s="193"/>
      <c r="C3607" s="193"/>
      <c r="D3607" s="194"/>
      <c r="E3607" s="195"/>
      <c r="F3607" s="196"/>
      <c r="G3607" s="196"/>
    </row>
    <row r="3608" spans="2:7" ht="14.25">
      <c r="B3608" s="193"/>
      <c r="C3608" s="193"/>
      <c r="D3608" s="194"/>
      <c r="E3608" s="195"/>
      <c r="F3608" s="196"/>
      <c r="G3608" s="196"/>
    </row>
    <row r="3609" spans="2:7" ht="14.25">
      <c r="B3609" s="197"/>
      <c r="C3609" s="197"/>
      <c r="D3609" s="197"/>
      <c r="E3609" s="196"/>
      <c r="F3609" s="197"/>
      <c r="G3609" s="196"/>
    </row>
    <row r="3610" spans="2:7" ht="14.25">
      <c r="B3610" s="197"/>
      <c r="C3610" s="197"/>
      <c r="D3610" s="197"/>
      <c r="E3610" s="198"/>
      <c r="F3610" s="198"/>
      <c r="G3610" s="196"/>
    </row>
    <row r="3611" spans="2:7" ht="14.25">
      <c r="B3611" s="189"/>
      <c r="C3611" s="189"/>
      <c r="D3611" s="189"/>
      <c r="E3611" s="189"/>
      <c r="F3611" s="189"/>
      <c r="G3611" s="189"/>
    </row>
    <row r="3612" spans="2:7" ht="15">
      <c r="B3612" s="186"/>
      <c r="C3612" s="186"/>
      <c r="D3612" s="187"/>
      <c r="E3612" s="188"/>
      <c r="F3612" s="188"/>
      <c r="G3612" s="188"/>
    </row>
    <row r="3613" spans="2:7" ht="14.25">
      <c r="B3613" s="189"/>
      <c r="C3613" s="189"/>
      <c r="D3613" s="190"/>
      <c r="E3613" s="191"/>
      <c r="F3613" s="192"/>
      <c r="G3613" s="192"/>
    </row>
    <row r="3614" spans="2:7" ht="14.25">
      <c r="B3614" s="193"/>
      <c r="C3614" s="193"/>
      <c r="D3614" s="194"/>
      <c r="E3614" s="195"/>
      <c r="F3614" s="196"/>
      <c r="G3614" s="196"/>
    </row>
    <row r="3615" spans="2:7" ht="14.25">
      <c r="B3615" s="193"/>
      <c r="C3615" s="193"/>
      <c r="D3615" s="194"/>
      <c r="E3615" s="195"/>
      <c r="F3615" s="196"/>
      <c r="G3615" s="196"/>
    </row>
    <row r="3616" spans="2:7" ht="14.25">
      <c r="B3616" s="193"/>
      <c r="C3616" s="193"/>
      <c r="D3616" s="194"/>
      <c r="E3616" s="195"/>
      <c r="F3616" s="196"/>
      <c r="G3616" s="196"/>
    </row>
    <row r="3617" spans="2:7" ht="14.25">
      <c r="B3617" s="193"/>
      <c r="C3617" s="193"/>
      <c r="D3617" s="194"/>
      <c r="E3617" s="195"/>
      <c r="F3617" s="196"/>
      <c r="G3617" s="196"/>
    </row>
    <row r="3618" spans="2:7" ht="14.25">
      <c r="B3618" s="197"/>
      <c r="C3618" s="197"/>
      <c r="D3618" s="197"/>
      <c r="E3618" s="196"/>
      <c r="F3618" s="197"/>
      <c r="G3618" s="196"/>
    </row>
    <row r="3619" spans="2:7" ht="14.25">
      <c r="B3619" s="197"/>
      <c r="C3619" s="197"/>
      <c r="D3619" s="197"/>
      <c r="E3619" s="198"/>
      <c r="F3619" s="198"/>
      <c r="G3619" s="196"/>
    </row>
    <row r="3620" spans="2:7" ht="14.25">
      <c r="B3620" s="189"/>
      <c r="C3620" s="189"/>
      <c r="D3620" s="189"/>
      <c r="E3620" s="189"/>
      <c r="F3620" s="189"/>
      <c r="G3620" s="189"/>
    </row>
    <row r="3621" spans="2:7" ht="15">
      <c r="B3621" s="186"/>
      <c r="C3621" s="186"/>
      <c r="D3621" s="187"/>
      <c r="E3621" s="188"/>
      <c r="F3621" s="188"/>
      <c r="G3621" s="188"/>
    </row>
    <row r="3622" spans="2:7" ht="14.25">
      <c r="B3622" s="189"/>
      <c r="C3622" s="189"/>
      <c r="D3622" s="190"/>
      <c r="E3622" s="191"/>
      <c r="F3622" s="192"/>
      <c r="G3622" s="192"/>
    </row>
    <row r="3623" spans="2:7" ht="14.25">
      <c r="B3623" s="193"/>
      <c r="C3623" s="193"/>
      <c r="D3623" s="194"/>
      <c r="E3623" s="195"/>
      <c r="F3623" s="196"/>
      <c r="G3623" s="196"/>
    </row>
    <row r="3624" spans="2:7" ht="14.25">
      <c r="B3624" s="193"/>
      <c r="C3624" s="193"/>
      <c r="D3624" s="194"/>
      <c r="E3624" s="195"/>
      <c r="F3624" s="196"/>
      <c r="G3624" s="196"/>
    </row>
    <row r="3625" spans="2:7" ht="14.25">
      <c r="B3625" s="193"/>
      <c r="C3625" s="193"/>
      <c r="D3625" s="194"/>
      <c r="E3625" s="195"/>
      <c r="F3625" s="196"/>
      <c r="G3625" s="196"/>
    </row>
    <row r="3626" spans="2:7" ht="14.25">
      <c r="B3626" s="193"/>
      <c r="C3626" s="193"/>
      <c r="D3626" s="194"/>
      <c r="E3626" s="195"/>
      <c r="F3626" s="196"/>
      <c r="G3626" s="196"/>
    </row>
    <row r="3627" spans="2:7" ht="14.25">
      <c r="B3627" s="197"/>
      <c r="C3627" s="197"/>
      <c r="D3627" s="197"/>
      <c r="E3627" s="196"/>
      <c r="F3627" s="197"/>
      <c r="G3627" s="196"/>
    </row>
    <row r="3628" spans="2:7" ht="14.25">
      <c r="B3628" s="197"/>
      <c r="C3628" s="197"/>
      <c r="D3628" s="197"/>
      <c r="E3628" s="198"/>
      <c r="F3628" s="198"/>
      <c r="G3628" s="196"/>
    </row>
    <row r="3629" spans="2:7" ht="14.25">
      <c r="B3629" s="189"/>
      <c r="C3629" s="189"/>
      <c r="D3629" s="189"/>
      <c r="E3629" s="189"/>
      <c r="F3629" s="189"/>
      <c r="G3629" s="189"/>
    </row>
    <row r="3630" spans="2:7" ht="15">
      <c r="B3630" s="186"/>
      <c r="C3630" s="186"/>
      <c r="D3630" s="187"/>
      <c r="E3630" s="188"/>
      <c r="F3630" s="188"/>
      <c r="G3630" s="188"/>
    </row>
    <row r="3631" spans="2:7" ht="14.25">
      <c r="B3631" s="189"/>
      <c r="C3631" s="189"/>
      <c r="D3631" s="190"/>
      <c r="E3631" s="191"/>
      <c r="F3631" s="192"/>
      <c r="G3631" s="192"/>
    </row>
    <row r="3632" spans="2:7" ht="14.25">
      <c r="B3632" s="193"/>
      <c r="C3632" s="193"/>
      <c r="D3632" s="194"/>
      <c r="E3632" s="195"/>
      <c r="F3632" s="196"/>
      <c r="G3632" s="196"/>
    </row>
    <row r="3633" spans="2:7" ht="14.25">
      <c r="B3633" s="193"/>
      <c r="C3633" s="193"/>
      <c r="D3633" s="194"/>
      <c r="E3633" s="195"/>
      <c r="F3633" s="196"/>
      <c r="G3633" s="196"/>
    </row>
    <row r="3634" spans="2:7" ht="14.25">
      <c r="B3634" s="193"/>
      <c r="C3634" s="193"/>
      <c r="D3634" s="194"/>
      <c r="E3634" s="195"/>
      <c r="F3634" s="196"/>
      <c r="G3634" s="196"/>
    </row>
    <row r="3635" spans="2:7" ht="14.25">
      <c r="B3635" s="193"/>
      <c r="C3635" s="193"/>
      <c r="D3635" s="194"/>
      <c r="E3635" s="195"/>
      <c r="F3635" s="196"/>
      <c r="G3635" s="196"/>
    </row>
    <row r="3636" spans="2:7" ht="14.25">
      <c r="B3636" s="197"/>
      <c r="C3636" s="197"/>
      <c r="D3636" s="197"/>
      <c r="E3636" s="196"/>
      <c r="F3636" s="197"/>
      <c r="G3636" s="196"/>
    </row>
    <row r="3637" spans="2:7" ht="14.25">
      <c r="B3637" s="197"/>
      <c r="C3637" s="197"/>
      <c r="D3637" s="197"/>
      <c r="E3637" s="198"/>
      <c r="F3637" s="198"/>
      <c r="G3637" s="196"/>
    </row>
    <row r="3638" spans="2:7" ht="14.25">
      <c r="B3638" s="189"/>
      <c r="C3638" s="189"/>
      <c r="D3638" s="189"/>
      <c r="E3638" s="189"/>
      <c r="F3638" s="189"/>
      <c r="G3638" s="189"/>
    </row>
    <row r="3639" spans="2:7" ht="15">
      <c r="B3639" s="186"/>
      <c r="C3639" s="186"/>
      <c r="D3639" s="187"/>
      <c r="E3639" s="188"/>
      <c r="F3639" s="188"/>
      <c r="G3639" s="188"/>
    </row>
    <row r="3640" spans="2:7" ht="14.25">
      <c r="B3640" s="189"/>
      <c r="C3640" s="189"/>
      <c r="D3640" s="190"/>
      <c r="E3640" s="191"/>
      <c r="F3640" s="192"/>
      <c r="G3640" s="192"/>
    </row>
    <row r="3641" spans="2:7" ht="14.25">
      <c r="B3641" s="193"/>
      <c r="C3641" s="193"/>
      <c r="D3641" s="194"/>
      <c r="E3641" s="195"/>
      <c r="F3641" s="196"/>
      <c r="G3641" s="196"/>
    </row>
    <row r="3642" spans="2:7" ht="14.25">
      <c r="B3642" s="193"/>
      <c r="C3642" s="193"/>
      <c r="D3642" s="194"/>
      <c r="E3642" s="195"/>
      <c r="F3642" s="196"/>
      <c r="G3642" s="196"/>
    </row>
    <row r="3643" spans="2:7" ht="14.25">
      <c r="B3643" s="193"/>
      <c r="C3643" s="193"/>
      <c r="D3643" s="194"/>
      <c r="E3643" s="195"/>
      <c r="F3643" s="196"/>
      <c r="G3643" s="196"/>
    </row>
    <row r="3644" spans="2:7" ht="14.25">
      <c r="B3644" s="193"/>
      <c r="C3644" s="193"/>
      <c r="D3644" s="194"/>
      <c r="E3644" s="195"/>
      <c r="F3644" s="196"/>
      <c r="G3644" s="196"/>
    </row>
    <row r="3645" spans="2:7" ht="14.25">
      <c r="B3645" s="193"/>
      <c r="C3645" s="193"/>
      <c r="D3645" s="194"/>
      <c r="E3645" s="195"/>
      <c r="F3645" s="196"/>
      <c r="G3645" s="196"/>
    </row>
    <row r="3646" spans="2:7" ht="14.25">
      <c r="B3646" s="193"/>
      <c r="C3646" s="193"/>
      <c r="D3646" s="194"/>
      <c r="E3646" s="195"/>
      <c r="F3646" s="196"/>
      <c r="G3646" s="196"/>
    </row>
    <row r="3647" spans="2:7" ht="14.25">
      <c r="B3647" s="193"/>
      <c r="C3647" s="193"/>
      <c r="D3647" s="194"/>
      <c r="E3647" s="195"/>
      <c r="F3647" s="196"/>
      <c r="G3647" s="196"/>
    </row>
    <row r="3648" spans="2:7" ht="14.25">
      <c r="B3648" s="193"/>
      <c r="C3648" s="193"/>
      <c r="D3648" s="194"/>
      <c r="E3648" s="195"/>
      <c r="F3648" s="196"/>
      <c r="G3648" s="196"/>
    </row>
    <row r="3649" spans="2:7" ht="14.25">
      <c r="B3649" s="197"/>
      <c r="C3649" s="197"/>
      <c r="D3649" s="197"/>
      <c r="E3649" s="196"/>
      <c r="F3649" s="197"/>
      <c r="G3649" s="196"/>
    </row>
    <row r="3650" spans="2:7" ht="14.25">
      <c r="B3650" s="197"/>
      <c r="C3650" s="197"/>
      <c r="D3650" s="197"/>
      <c r="E3650" s="198"/>
      <c r="F3650" s="198"/>
      <c r="G3650" s="196"/>
    </row>
    <row r="3651" spans="2:7" ht="14.25">
      <c r="B3651" s="189"/>
      <c r="C3651" s="189"/>
      <c r="D3651" s="189"/>
      <c r="E3651" s="189"/>
      <c r="F3651" s="189"/>
      <c r="G3651" s="189"/>
    </row>
    <row r="3652" spans="2:7" ht="15">
      <c r="B3652" s="186"/>
      <c r="C3652" s="186"/>
      <c r="D3652" s="187"/>
      <c r="E3652" s="188"/>
      <c r="F3652" s="188"/>
      <c r="G3652" s="188"/>
    </row>
    <row r="3653" spans="2:7" ht="14.25">
      <c r="B3653" s="189"/>
      <c r="C3653" s="189"/>
      <c r="D3653" s="190"/>
      <c r="E3653" s="191"/>
      <c r="F3653" s="192"/>
      <c r="G3653" s="192"/>
    </row>
    <row r="3654" spans="2:7" ht="14.25">
      <c r="B3654" s="193"/>
      <c r="C3654" s="193"/>
      <c r="D3654" s="194"/>
      <c r="E3654" s="195"/>
      <c r="F3654" s="196"/>
      <c r="G3654" s="196"/>
    </row>
    <row r="3655" spans="2:7" ht="14.25">
      <c r="B3655" s="193"/>
      <c r="C3655" s="193"/>
      <c r="D3655" s="194"/>
      <c r="E3655" s="195"/>
      <c r="F3655" s="196"/>
      <c r="G3655" s="196"/>
    </row>
    <row r="3656" spans="2:7" ht="14.25">
      <c r="B3656" s="193"/>
      <c r="C3656" s="193"/>
      <c r="D3656" s="194"/>
      <c r="E3656" s="195"/>
      <c r="F3656" s="196"/>
      <c r="G3656" s="196"/>
    </row>
    <row r="3657" spans="2:7" ht="14.25">
      <c r="B3657" s="193"/>
      <c r="C3657" s="193"/>
      <c r="D3657" s="194"/>
      <c r="E3657" s="195"/>
      <c r="F3657" s="196"/>
      <c r="G3657" s="196"/>
    </row>
    <row r="3658" spans="2:7" ht="14.25">
      <c r="B3658" s="193"/>
      <c r="C3658" s="193"/>
      <c r="D3658" s="194"/>
      <c r="E3658" s="195"/>
      <c r="F3658" s="196"/>
      <c r="G3658" s="196"/>
    </row>
    <row r="3659" spans="2:7" ht="14.25">
      <c r="B3659" s="193"/>
      <c r="C3659" s="193"/>
      <c r="D3659" s="194"/>
      <c r="E3659" s="195"/>
      <c r="F3659" s="196"/>
      <c r="G3659" s="196"/>
    </row>
    <row r="3660" spans="2:7" ht="14.25">
      <c r="B3660" s="193"/>
      <c r="C3660" s="193"/>
      <c r="D3660" s="194"/>
      <c r="E3660" s="195"/>
      <c r="F3660" s="196"/>
      <c r="G3660" s="196"/>
    </row>
    <row r="3661" spans="2:7" ht="14.25">
      <c r="B3661" s="193"/>
      <c r="C3661" s="193"/>
      <c r="D3661" s="194"/>
      <c r="E3661" s="195"/>
      <c r="F3661" s="196"/>
      <c r="G3661" s="196"/>
    </row>
    <row r="3662" spans="2:7" ht="14.25">
      <c r="B3662" s="193"/>
      <c r="C3662" s="193"/>
      <c r="D3662" s="194"/>
      <c r="E3662" s="195"/>
      <c r="F3662" s="196"/>
      <c r="G3662" s="196"/>
    </row>
    <row r="3663" spans="2:7" ht="14.25">
      <c r="B3663" s="193"/>
      <c r="C3663" s="193"/>
      <c r="D3663" s="194"/>
      <c r="E3663" s="195"/>
      <c r="F3663" s="196"/>
      <c r="G3663" s="196"/>
    </row>
    <row r="3664" spans="2:7" ht="14.25">
      <c r="B3664" s="193"/>
      <c r="C3664" s="193"/>
      <c r="D3664" s="194"/>
      <c r="E3664" s="195"/>
      <c r="F3664" s="196"/>
      <c r="G3664" s="196"/>
    </row>
    <row r="3665" spans="2:7" ht="14.25">
      <c r="B3665" s="193"/>
      <c r="C3665" s="193"/>
      <c r="D3665" s="194"/>
      <c r="E3665" s="195"/>
      <c r="F3665" s="196"/>
      <c r="G3665" s="196"/>
    </row>
    <row r="3666" spans="2:7" ht="14.25">
      <c r="B3666" s="193"/>
      <c r="C3666" s="193"/>
      <c r="D3666" s="194"/>
      <c r="E3666" s="195"/>
      <c r="F3666" s="196"/>
      <c r="G3666" s="196"/>
    </row>
    <row r="3667" spans="2:7" ht="14.25">
      <c r="B3667" s="193"/>
      <c r="C3667" s="193"/>
      <c r="D3667" s="194"/>
      <c r="E3667" s="195"/>
      <c r="F3667" s="196"/>
      <c r="G3667" s="196"/>
    </row>
    <row r="3668" spans="2:7" ht="14.25">
      <c r="B3668" s="197"/>
      <c r="C3668" s="197"/>
      <c r="D3668" s="197"/>
      <c r="E3668" s="196"/>
      <c r="F3668" s="197"/>
      <c r="G3668" s="196"/>
    </row>
    <row r="3669" spans="2:7" ht="14.25">
      <c r="B3669" s="197"/>
      <c r="C3669" s="197"/>
      <c r="D3669" s="197"/>
      <c r="E3669" s="198"/>
      <c r="F3669" s="198"/>
      <c r="G3669" s="196"/>
    </row>
    <row r="3670" spans="2:7" ht="14.25">
      <c r="B3670" s="189"/>
      <c r="C3670" s="189"/>
      <c r="D3670" s="189"/>
      <c r="E3670" s="189"/>
      <c r="F3670" s="189"/>
      <c r="G3670" s="189"/>
    </row>
    <row r="3671" spans="2:7" ht="15">
      <c r="B3671" s="186"/>
      <c r="C3671" s="186"/>
      <c r="D3671" s="187"/>
      <c r="E3671" s="188"/>
      <c r="F3671" s="188"/>
      <c r="G3671" s="188"/>
    </row>
    <row r="3672" spans="2:7" ht="14.25">
      <c r="B3672" s="189"/>
      <c r="C3672" s="189"/>
      <c r="D3672" s="190"/>
      <c r="E3672" s="191"/>
      <c r="F3672" s="192"/>
      <c r="G3672" s="192"/>
    </row>
    <row r="3673" spans="2:7" ht="14.25">
      <c r="B3673" s="193"/>
      <c r="C3673" s="193"/>
      <c r="D3673" s="194"/>
      <c r="E3673" s="195"/>
      <c r="F3673" s="196"/>
      <c r="G3673" s="196"/>
    </row>
    <row r="3674" spans="2:7" ht="14.25">
      <c r="B3674" s="193"/>
      <c r="C3674" s="193"/>
      <c r="D3674" s="194"/>
      <c r="E3674" s="195"/>
      <c r="F3674" s="196"/>
      <c r="G3674" s="196"/>
    </row>
    <row r="3675" spans="2:7" ht="14.25">
      <c r="B3675" s="193"/>
      <c r="C3675" s="193"/>
      <c r="D3675" s="194"/>
      <c r="E3675" s="195"/>
      <c r="F3675" s="196"/>
      <c r="G3675" s="196"/>
    </row>
    <row r="3676" spans="2:7" ht="14.25">
      <c r="B3676" s="193"/>
      <c r="C3676" s="193"/>
      <c r="D3676" s="194"/>
      <c r="E3676" s="195"/>
      <c r="F3676" s="196"/>
      <c r="G3676" s="196"/>
    </row>
    <row r="3677" spans="2:7" ht="14.25">
      <c r="B3677" s="193"/>
      <c r="C3677" s="193"/>
      <c r="D3677" s="194"/>
      <c r="E3677" s="195"/>
      <c r="F3677" s="196"/>
      <c r="G3677" s="196"/>
    </row>
    <row r="3678" spans="2:7" ht="14.25">
      <c r="B3678" s="193"/>
      <c r="C3678" s="193"/>
      <c r="D3678" s="194"/>
      <c r="E3678" s="195"/>
      <c r="F3678" s="196"/>
      <c r="G3678" s="196"/>
    </row>
    <row r="3679" spans="2:7" ht="14.25">
      <c r="B3679" s="193"/>
      <c r="C3679" s="193"/>
      <c r="D3679" s="194"/>
      <c r="E3679" s="195"/>
      <c r="F3679" s="196"/>
      <c r="G3679" s="196"/>
    </row>
    <row r="3680" spans="2:7" ht="14.25">
      <c r="B3680" s="193"/>
      <c r="C3680" s="193"/>
      <c r="D3680" s="194"/>
      <c r="E3680" s="195"/>
      <c r="F3680" s="196"/>
      <c r="G3680" s="196"/>
    </row>
    <row r="3681" spans="2:7" ht="14.25">
      <c r="B3681" s="193"/>
      <c r="C3681" s="193"/>
      <c r="D3681" s="194"/>
      <c r="E3681" s="195"/>
      <c r="F3681" s="196"/>
      <c r="G3681" s="196"/>
    </row>
    <row r="3682" spans="2:7" ht="14.25">
      <c r="B3682" s="193"/>
      <c r="C3682" s="193"/>
      <c r="D3682" s="194"/>
      <c r="E3682" s="195"/>
      <c r="F3682" s="196"/>
      <c r="G3682" s="196"/>
    </row>
    <row r="3683" spans="2:7" ht="14.25">
      <c r="B3683" s="193"/>
      <c r="C3683" s="193"/>
      <c r="D3683" s="194"/>
      <c r="E3683" s="195"/>
      <c r="F3683" s="196"/>
      <c r="G3683" s="196"/>
    </row>
    <row r="3684" spans="2:7" ht="14.25">
      <c r="B3684" s="193"/>
      <c r="C3684" s="193"/>
      <c r="D3684" s="194"/>
      <c r="E3684" s="195"/>
      <c r="F3684" s="196"/>
      <c r="G3684" s="196"/>
    </row>
    <row r="3685" spans="2:7" ht="14.25">
      <c r="B3685" s="193"/>
      <c r="C3685" s="193"/>
      <c r="D3685" s="194"/>
      <c r="E3685" s="195"/>
      <c r="F3685" s="196"/>
      <c r="G3685" s="196"/>
    </row>
    <row r="3686" spans="2:7" ht="14.25">
      <c r="B3686" s="193"/>
      <c r="C3686" s="193"/>
      <c r="D3686" s="194"/>
      <c r="E3686" s="195"/>
      <c r="F3686" s="196"/>
      <c r="G3686" s="196"/>
    </row>
    <row r="3687" spans="2:7" ht="14.25">
      <c r="B3687" s="193"/>
      <c r="C3687" s="193"/>
      <c r="D3687" s="194"/>
      <c r="E3687" s="195"/>
      <c r="F3687" s="196"/>
      <c r="G3687" s="196"/>
    </row>
    <row r="3688" spans="2:7" ht="14.25">
      <c r="B3688" s="197"/>
      <c r="C3688" s="197"/>
      <c r="D3688" s="197"/>
      <c r="E3688" s="196"/>
      <c r="F3688" s="197"/>
      <c r="G3688" s="196"/>
    </row>
    <row r="3689" spans="2:7" ht="14.25">
      <c r="B3689" s="197"/>
      <c r="C3689" s="197"/>
      <c r="D3689" s="197"/>
      <c r="E3689" s="198"/>
      <c r="F3689" s="198"/>
      <c r="G3689" s="196"/>
    </row>
    <row r="3690" spans="2:7" ht="14.25">
      <c r="B3690" s="189"/>
      <c r="C3690" s="189"/>
      <c r="D3690" s="189"/>
      <c r="E3690" s="189"/>
      <c r="F3690" s="189"/>
      <c r="G3690" s="189"/>
    </row>
    <row r="3691" spans="2:7" ht="15">
      <c r="B3691" s="186"/>
      <c r="C3691" s="186"/>
      <c r="D3691" s="187"/>
      <c r="E3691" s="188"/>
      <c r="F3691" s="188"/>
      <c r="G3691" s="188"/>
    </row>
    <row r="3692" spans="2:7" ht="14.25">
      <c r="B3692" s="189"/>
      <c r="C3692" s="189"/>
      <c r="D3692" s="190"/>
      <c r="E3692" s="191"/>
      <c r="F3692" s="192"/>
      <c r="G3692" s="192"/>
    </row>
    <row r="3693" spans="2:7" ht="14.25">
      <c r="B3693" s="193"/>
      <c r="C3693" s="193"/>
      <c r="D3693" s="194"/>
      <c r="E3693" s="195"/>
      <c r="F3693" s="196"/>
      <c r="G3693" s="196"/>
    </row>
    <row r="3694" spans="2:7" ht="14.25">
      <c r="B3694" s="193"/>
      <c r="C3694" s="193"/>
      <c r="D3694" s="194"/>
      <c r="E3694" s="195"/>
      <c r="F3694" s="196"/>
      <c r="G3694" s="196"/>
    </row>
    <row r="3695" spans="2:7" ht="14.25">
      <c r="B3695" s="193"/>
      <c r="C3695" s="193"/>
      <c r="D3695" s="194"/>
      <c r="E3695" s="195"/>
      <c r="F3695" s="196"/>
      <c r="G3695" s="196"/>
    </row>
    <row r="3696" spans="2:7" ht="14.25">
      <c r="B3696" s="193"/>
      <c r="C3696" s="193"/>
      <c r="D3696" s="194"/>
      <c r="E3696" s="195"/>
      <c r="F3696" s="196"/>
      <c r="G3696" s="196"/>
    </row>
    <row r="3697" spans="2:7" ht="14.25">
      <c r="B3697" s="193"/>
      <c r="C3697" s="193"/>
      <c r="D3697" s="194"/>
      <c r="E3697" s="195"/>
      <c r="F3697" s="196"/>
      <c r="G3697" s="196"/>
    </row>
    <row r="3698" spans="2:7" ht="14.25">
      <c r="B3698" s="193"/>
      <c r="C3698" s="193"/>
      <c r="D3698" s="194"/>
      <c r="E3698" s="195"/>
      <c r="F3698" s="196"/>
      <c r="G3698" s="196"/>
    </row>
    <row r="3699" spans="2:7" ht="14.25">
      <c r="B3699" s="193"/>
      <c r="C3699" s="193"/>
      <c r="D3699" s="194"/>
      <c r="E3699" s="195"/>
      <c r="F3699" s="196"/>
      <c r="G3699" s="196"/>
    </row>
    <row r="3700" spans="2:7" ht="14.25">
      <c r="B3700" s="193"/>
      <c r="C3700" s="193"/>
      <c r="D3700" s="194"/>
      <c r="E3700" s="195"/>
      <c r="F3700" s="196"/>
      <c r="G3700" s="196"/>
    </row>
    <row r="3701" spans="2:7" ht="14.25">
      <c r="B3701" s="193"/>
      <c r="C3701" s="193"/>
      <c r="D3701" s="194"/>
      <c r="E3701" s="195"/>
      <c r="F3701" s="196"/>
      <c r="G3701" s="196"/>
    </row>
    <row r="3702" spans="2:7" ht="14.25">
      <c r="B3702" s="193"/>
      <c r="C3702" s="193"/>
      <c r="D3702" s="194"/>
      <c r="E3702" s="195"/>
      <c r="F3702" s="196"/>
      <c r="G3702" s="196"/>
    </row>
    <row r="3703" spans="2:7" ht="14.25">
      <c r="B3703" s="193"/>
      <c r="C3703" s="193"/>
      <c r="D3703" s="194"/>
      <c r="E3703" s="195"/>
      <c r="F3703" s="196"/>
      <c r="G3703" s="196"/>
    </row>
    <row r="3704" spans="2:7" ht="14.25">
      <c r="B3704" s="193"/>
      <c r="C3704" s="193"/>
      <c r="D3704" s="194"/>
      <c r="E3704" s="195"/>
      <c r="F3704" s="196"/>
      <c r="G3704" s="196"/>
    </row>
    <row r="3705" spans="2:7" ht="14.25">
      <c r="B3705" s="193"/>
      <c r="C3705" s="193"/>
      <c r="D3705" s="194"/>
      <c r="E3705" s="195"/>
      <c r="F3705" s="196"/>
      <c r="G3705" s="196"/>
    </row>
    <row r="3706" spans="2:7" ht="14.25">
      <c r="B3706" s="193"/>
      <c r="C3706" s="193"/>
      <c r="D3706" s="194"/>
      <c r="E3706" s="195"/>
      <c r="F3706" s="196"/>
      <c r="G3706" s="196"/>
    </row>
    <row r="3707" spans="2:7" ht="14.25">
      <c r="B3707" s="197"/>
      <c r="C3707" s="197"/>
      <c r="D3707" s="197"/>
      <c r="E3707" s="196"/>
      <c r="F3707" s="197"/>
      <c r="G3707" s="196"/>
    </row>
    <row r="3708" spans="2:7" ht="14.25">
      <c r="B3708" s="197"/>
      <c r="C3708" s="197"/>
      <c r="D3708" s="197"/>
      <c r="E3708" s="198"/>
      <c r="F3708" s="198"/>
      <c r="G3708" s="196"/>
    </row>
    <row r="3709" spans="2:7" ht="14.25">
      <c r="B3709" s="189"/>
      <c r="C3709" s="189"/>
      <c r="D3709" s="189"/>
      <c r="E3709" s="189"/>
      <c r="F3709" s="189"/>
      <c r="G3709" s="189"/>
    </row>
    <row r="3710" spans="2:7" ht="15">
      <c r="B3710" s="186"/>
      <c r="C3710" s="186"/>
      <c r="D3710" s="187"/>
      <c r="E3710" s="188"/>
      <c r="F3710" s="188"/>
      <c r="G3710" s="188"/>
    </row>
    <row r="3711" spans="2:7" ht="14.25">
      <c r="B3711" s="189"/>
      <c r="C3711" s="189"/>
      <c r="D3711" s="190"/>
      <c r="E3711" s="191"/>
      <c r="F3711" s="192"/>
      <c r="G3711" s="192"/>
    </row>
    <row r="3712" spans="2:7" ht="14.25">
      <c r="B3712" s="193"/>
      <c r="C3712" s="193"/>
      <c r="D3712" s="194"/>
      <c r="E3712" s="195"/>
      <c r="F3712" s="196"/>
      <c r="G3712" s="196"/>
    </row>
    <row r="3713" spans="2:7" ht="14.25">
      <c r="B3713" s="193"/>
      <c r="C3713" s="193"/>
      <c r="D3713" s="194"/>
      <c r="E3713" s="195"/>
      <c r="F3713" s="196"/>
      <c r="G3713" s="196"/>
    </row>
    <row r="3714" spans="2:7" ht="14.25">
      <c r="B3714" s="193"/>
      <c r="C3714" s="193"/>
      <c r="D3714" s="194"/>
      <c r="E3714" s="195"/>
      <c r="F3714" s="196"/>
      <c r="G3714" s="196"/>
    </row>
    <row r="3715" spans="2:7" ht="14.25">
      <c r="B3715" s="193"/>
      <c r="C3715" s="193"/>
      <c r="D3715" s="194"/>
      <c r="E3715" s="195"/>
      <c r="F3715" s="196"/>
      <c r="G3715" s="196"/>
    </row>
    <row r="3716" spans="2:7" ht="14.25">
      <c r="B3716" s="193"/>
      <c r="C3716" s="193"/>
      <c r="D3716" s="194"/>
      <c r="E3716" s="195"/>
      <c r="F3716" s="196"/>
      <c r="G3716" s="196"/>
    </row>
    <row r="3717" spans="2:7" ht="14.25">
      <c r="B3717" s="193"/>
      <c r="C3717" s="193"/>
      <c r="D3717" s="194"/>
      <c r="E3717" s="195"/>
      <c r="F3717" s="196"/>
      <c r="G3717" s="196"/>
    </row>
    <row r="3718" spans="2:7" ht="14.25">
      <c r="B3718" s="193"/>
      <c r="C3718" s="193"/>
      <c r="D3718" s="194"/>
      <c r="E3718" s="195"/>
      <c r="F3718" s="196"/>
      <c r="G3718" s="196"/>
    </row>
    <row r="3719" spans="2:7" ht="14.25">
      <c r="B3719" s="193"/>
      <c r="C3719" s="193"/>
      <c r="D3719" s="194"/>
      <c r="E3719" s="195"/>
      <c r="F3719" s="196"/>
      <c r="G3719" s="196"/>
    </row>
    <row r="3720" spans="2:7" ht="14.25">
      <c r="B3720" s="193"/>
      <c r="C3720" s="193"/>
      <c r="D3720" s="194"/>
      <c r="E3720" s="195"/>
      <c r="F3720" s="196"/>
      <c r="G3720" s="196"/>
    </row>
    <row r="3721" spans="2:7" ht="14.25">
      <c r="B3721" s="193"/>
      <c r="C3721" s="193"/>
      <c r="D3721" s="194"/>
      <c r="E3721" s="195"/>
      <c r="F3721" s="196"/>
      <c r="G3721" s="196"/>
    </row>
    <row r="3722" spans="2:7" ht="14.25">
      <c r="B3722" s="193"/>
      <c r="C3722" s="193"/>
      <c r="D3722" s="194"/>
      <c r="E3722" s="195"/>
      <c r="F3722" s="196"/>
      <c r="G3722" s="196"/>
    </row>
    <row r="3723" spans="2:7" ht="14.25">
      <c r="B3723" s="193"/>
      <c r="C3723" s="193"/>
      <c r="D3723" s="194"/>
      <c r="E3723" s="195"/>
      <c r="F3723" s="196"/>
      <c r="G3723" s="196"/>
    </row>
    <row r="3724" spans="2:7" ht="14.25">
      <c r="B3724" s="193"/>
      <c r="C3724" s="193"/>
      <c r="D3724" s="194"/>
      <c r="E3724" s="195"/>
      <c r="F3724" s="196"/>
      <c r="G3724" s="196"/>
    </row>
    <row r="3725" spans="2:7" ht="14.25">
      <c r="B3725" s="193"/>
      <c r="C3725" s="193"/>
      <c r="D3725" s="194"/>
      <c r="E3725" s="195"/>
      <c r="F3725" s="196"/>
      <c r="G3725" s="196"/>
    </row>
    <row r="3726" spans="2:7" ht="14.25">
      <c r="B3726" s="197"/>
      <c r="C3726" s="197"/>
      <c r="D3726" s="197"/>
      <c r="E3726" s="196"/>
      <c r="F3726" s="197"/>
      <c r="G3726" s="196"/>
    </row>
    <row r="3727" spans="2:7" ht="14.25">
      <c r="B3727" s="197"/>
      <c r="C3727" s="197"/>
      <c r="D3727" s="197"/>
      <c r="E3727" s="198"/>
      <c r="F3727" s="198"/>
      <c r="G3727" s="196"/>
    </row>
    <row r="3728" spans="2:7" ht="14.25">
      <c r="B3728" s="189"/>
      <c r="C3728" s="189"/>
      <c r="D3728" s="189"/>
      <c r="E3728" s="189"/>
      <c r="F3728" s="189"/>
      <c r="G3728" s="189"/>
    </row>
    <row r="3729" spans="2:7" ht="15">
      <c r="B3729" s="186"/>
      <c r="C3729" s="186"/>
      <c r="D3729" s="187"/>
      <c r="E3729" s="188"/>
      <c r="F3729" s="188"/>
      <c r="G3729" s="188"/>
    </row>
    <row r="3730" spans="2:7" ht="14.25">
      <c r="B3730" s="189"/>
      <c r="C3730" s="189"/>
      <c r="D3730" s="190"/>
      <c r="E3730" s="191"/>
      <c r="F3730" s="192"/>
      <c r="G3730" s="192"/>
    </row>
    <row r="3731" spans="2:7" ht="14.25">
      <c r="B3731" s="193"/>
      <c r="C3731" s="193"/>
      <c r="D3731" s="194"/>
      <c r="E3731" s="195"/>
      <c r="F3731" s="196"/>
      <c r="G3731" s="196"/>
    </row>
    <row r="3732" spans="2:7" ht="14.25">
      <c r="B3732" s="193"/>
      <c r="C3732" s="193"/>
      <c r="D3732" s="194"/>
      <c r="E3732" s="195"/>
      <c r="F3732" s="196"/>
      <c r="G3732" s="196"/>
    </row>
    <row r="3733" spans="2:7" ht="14.25">
      <c r="B3733" s="193"/>
      <c r="C3733" s="193"/>
      <c r="D3733" s="194"/>
      <c r="E3733" s="195"/>
      <c r="F3733" s="196"/>
      <c r="G3733" s="196"/>
    </row>
    <row r="3734" spans="2:7" ht="14.25">
      <c r="B3734" s="193"/>
      <c r="C3734" s="193"/>
      <c r="D3734" s="194"/>
      <c r="E3734" s="195"/>
      <c r="F3734" s="196"/>
      <c r="G3734" s="196"/>
    </row>
    <row r="3735" spans="2:7" ht="14.25">
      <c r="B3735" s="193"/>
      <c r="C3735" s="193"/>
      <c r="D3735" s="194"/>
      <c r="E3735" s="195"/>
      <c r="F3735" s="196"/>
      <c r="G3735" s="196"/>
    </row>
    <row r="3736" spans="2:7" ht="14.25">
      <c r="B3736" s="193"/>
      <c r="C3736" s="193"/>
      <c r="D3736" s="194"/>
      <c r="E3736" s="195"/>
      <c r="F3736" s="196"/>
      <c r="G3736" s="196"/>
    </row>
    <row r="3737" spans="2:7" ht="14.25">
      <c r="B3737" s="193"/>
      <c r="C3737" s="193"/>
      <c r="D3737" s="194"/>
      <c r="E3737" s="195"/>
      <c r="F3737" s="196"/>
      <c r="G3737" s="196"/>
    </row>
    <row r="3738" spans="2:7" ht="14.25">
      <c r="B3738" s="193"/>
      <c r="C3738" s="193"/>
      <c r="D3738" s="194"/>
      <c r="E3738" s="195"/>
      <c r="F3738" s="196"/>
      <c r="G3738" s="196"/>
    </row>
    <row r="3739" spans="2:7" ht="14.25">
      <c r="B3739" s="193"/>
      <c r="C3739" s="193"/>
      <c r="D3739" s="194"/>
      <c r="E3739" s="195"/>
      <c r="F3739" s="196"/>
      <c r="G3739" s="196"/>
    </row>
    <row r="3740" spans="2:7" ht="14.25">
      <c r="B3740" s="193"/>
      <c r="C3740" s="193"/>
      <c r="D3740" s="194"/>
      <c r="E3740" s="195"/>
      <c r="F3740" s="196"/>
      <c r="G3740" s="196"/>
    </row>
    <row r="3741" spans="2:7" ht="14.25">
      <c r="B3741" s="193"/>
      <c r="C3741" s="193"/>
      <c r="D3741" s="194"/>
      <c r="E3741" s="195"/>
      <c r="F3741" s="196"/>
      <c r="G3741" s="196"/>
    </row>
    <row r="3742" spans="2:7" ht="14.25">
      <c r="B3742" s="193"/>
      <c r="C3742" s="193"/>
      <c r="D3742" s="194"/>
      <c r="E3742" s="195"/>
      <c r="F3742" s="196"/>
      <c r="G3742" s="196"/>
    </row>
    <row r="3743" spans="2:7" ht="14.25">
      <c r="B3743" s="193"/>
      <c r="C3743" s="193"/>
      <c r="D3743" s="194"/>
      <c r="E3743" s="195"/>
      <c r="F3743" s="196"/>
      <c r="G3743" s="196"/>
    </row>
    <row r="3744" spans="2:7" ht="14.25">
      <c r="B3744" s="193"/>
      <c r="C3744" s="193"/>
      <c r="D3744" s="194"/>
      <c r="E3744" s="195"/>
      <c r="F3744" s="196"/>
      <c r="G3744" s="196"/>
    </row>
    <row r="3745" spans="2:7" ht="14.25">
      <c r="B3745" s="193"/>
      <c r="C3745" s="193"/>
      <c r="D3745" s="194"/>
      <c r="E3745" s="195"/>
      <c r="F3745" s="196"/>
      <c r="G3745" s="196"/>
    </row>
    <row r="3746" spans="2:7" ht="14.25">
      <c r="B3746" s="197"/>
      <c r="C3746" s="197"/>
      <c r="D3746" s="197"/>
      <c r="E3746" s="196"/>
      <c r="F3746" s="197"/>
      <c r="G3746" s="196"/>
    </row>
    <row r="3747" spans="2:7" ht="14.25">
      <c r="B3747" s="197"/>
      <c r="C3747" s="197"/>
      <c r="D3747" s="197"/>
      <c r="E3747" s="198"/>
      <c r="F3747" s="198"/>
      <c r="G3747" s="196"/>
    </row>
    <row r="3748" spans="2:7" ht="14.25">
      <c r="B3748" s="189"/>
      <c r="C3748" s="189"/>
      <c r="D3748" s="189"/>
      <c r="E3748" s="189"/>
      <c r="F3748" s="189"/>
      <c r="G3748" s="189"/>
    </row>
    <row r="3749" spans="2:7" ht="15">
      <c r="B3749" s="186"/>
      <c r="C3749" s="186"/>
      <c r="D3749" s="187"/>
      <c r="E3749" s="188"/>
      <c r="F3749" s="188"/>
      <c r="G3749" s="188"/>
    </row>
    <row r="3750" spans="2:7" ht="14.25">
      <c r="B3750" s="189"/>
      <c r="C3750" s="189"/>
      <c r="D3750" s="190"/>
      <c r="E3750" s="191"/>
      <c r="F3750" s="192"/>
      <c r="G3750" s="192"/>
    </row>
    <row r="3751" spans="2:7" ht="14.25">
      <c r="B3751" s="193"/>
      <c r="C3751" s="193"/>
      <c r="D3751" s="194"/>
      <c r="E3751" s="195"/>
      <c r="F3751" s="196"/>
      <c r="G3751" s="196"/>
    </row>
    <row r="3752" spans="2:7" ht="14.25">
      <c r="B3752" s="193"/>
      <c r="C3752" s="193"/>
      <c r="D3752" s="194"/>
      <c r="E3752" s="195"/>
      <c r="F3752" s="196"/>
      <c r="G3752" s="196"/>
    </row>
    <row r="3753" spans="2:7" ht="14.25">
      <c r="B3753" s="193"/>
      <c r="C3753" s="193"/>
      <c r="D3753" s="194"/>
      <c r="E3753" s="195"/>
      <c r="F3753" s="196"/>
      <c r="G3753" s="196"/>
    </row>
    <row r="3754" spans="2:7" ht="14.25">
      <c r="B3754" s="193"/>
      <c r="C3754" s="193"/>
      <c r="D3754" s="194"/>
      <c r="E3754" s="195"/>
      <c r="F3754" s="196"/>
      <c r="G3754" s="196"/>
    </row>
    <row r="3755" spans="2:7" ht="14.25">
      <c r="B3755" s="193"/>
      <c r="C3755" s="193"/>
      <c r="D3755" s="194"/>
      <c r="E3755" s="195"/>
      <c r="F3755" s="196"/>
      <c r="G3755" s="196"/>
    </row>
    <row r="3756" spans="2:7" ht="14.25">
      <c r="B3756" s="193"/>
      <c r="C3756" s="193"/>
      <c r="D3756" s="194"/>
      <c r="E3756" s="195"/>
      <c r="F3756" s="196"/>
      <c r="G3756" s="196"/>
    </row>
    <row r="3757" spans="2:7" ht="14.25">
      <c r="B3757" s="193"/>
      <c r="C3757" s="193"/>
      <c r="D3757" s="194"/>
      <c r="E3757" s="195"/>
      <c r="F3757" s="196"/>
      <c r="G3757" s="196"/>
    </row>
    <row r="3758" spans="2:7" ht="14.25">
      <c r="B3758" s="193"/>
      <c r="C3758" s="193"/>
      <c r="D3758" s="194"/>
      <c r="E3758" s="195"/>
      <c r="F3758" s="196"/>
      <c r="G3758" s="196"/>
    </row>
    <row r="3759" spans="2:7" ht="14.25">
      <c r="B3759" s="197"/>
      <c r="C3759" s="197"/>
      <c r="D3759" s="197"/>
      <c r="E3759" s="196"/>
      <c r="F3759" s="197"/>
      <c r="G3759" s="196"/>
    </row>
    <row r="3760" spans="2:7" ht="14.25">
      <c r="B3760" s="197"/>
      <c r="C3760" s="197"/>
      <c r="D3760" s="197"/>
      <c r="E3760" s="198"/>
      <c r="F3760" s="198"/>
      <c r="G3760" s="196"/>
    </row>
    <row r="3761" spans="2:7" ht="14.25">
      <c r="B3761" s="189"/>
      <c r="C3761" s="189"/>
      <c r="D3761" s="189"/>
      <c r="E3761" s="189"/>
      <c r="F3761" s="189"/>
      <c r="G3761" s="189"/>
    </row>
    <row r="3762" spans="2:7" ht="15">
      <c r="B3762" s="186"/>
      <c r="C3762" s="186"/>
      <c r="D3762" s="187"/>
      <c r="E3762" s="188"/>
      <c r="F3762" s="188"/>
      <c r="G3762" s="188"/>
    </row>
    <row r="3763" spans="2:7" ht="14.25">
      <c r="B3763" s="189"/>
      <c r="C3763" s="189"/>
      <c r="D3763" s="190"/>
      <c r="E3763" s="191"/>
      <c r="F3763" s="192"/>
      <c r="G3763" s="192"/>
    </row>
    <row r="3764" spans="2:7" ht="14.25">
      <c r="B3764" s="193"/>
      <c r="C3764" s="193"/>
      <c r="D3764" s="194"/>
      <c r="E3764" s="195"/>
      <c r="F3764" s="196"/>
      <c r="G3764" s="196"/>
    </row>
    <row r="3765" spans="2:7" ht="14.25">
      <c r="B3765" s="193"/>
      <c r="C3765" s="193"/>
      <c r="D3765" s="194"/>
      <c r="E3765" s="195"/>
      <c r="F3765" s="196"/>
      <c r="G3765" s="196"/>
    </row>
    <row r="3766" spans="2:7" ht="14.25">
      <c r="B3766" s="193"/>
      <c r="C3766" s="193"/>
      <c r="D3766" s="194"/>
      <c r="E3766" s="195"/>
      <c r="F3766" s="196"/>
      <c r="G3766" s="196"/>
    </row>
    <row r="3767" spans="2:7" ht="14.25">
      <c r="B3767" s="197"/>
      <c r="C3767" s="197"/>
      <c r="D3767" s="197"/>
      <c r="E3767" s="196"/>
      <c r="F3767" s="197"/>
      <c r="G3767" s="196"/>
    </row>
    <row r="3768" spans="2:7" ht="14.25">
      <c r="B3768" s="197"/>
      <c r="C3768" s="197"/>
      <c r="D3768" s="197"/>
      <c r="E3768" s="198"/>
      <c r="F3768" s="198"/>
      <c r="G3768" s="196"/>
    </row>
    <row r="3769" spans="2:7" ht="14.25">
      <c r="B3769" s="189"/>
      <c r="C3769" s="189"/>
      <c r="D3769" s="189"/>
      <c r="E3769" s="189"/>
      <c r="F3769" s="189"/>
      <c r="G3769" s="189"/>
    </row>
    <row r="3770" spans="2:7" ht="15">
      <c r="B3770" s="186"/>
      <c r="C3770" s="186"/>
      <c r="D3770" s="187"/>
      <c r="E3770" s="188"/>
      <c r="F3770" s="188"/>
      <c r="G3770" s="188"/>
    </row>
    <row r="3771" spans="2:7" ht="14.25">
      <c r="B3771" s="189"/>
      <c r="C3771" s="189"/>
      <c r="D3771" s="190"/>
      <c r="E3771" s="191"/>
      <c r="F3771" s="192"/>
      <c r="G3771" s="192"/>
    </row>
    <row r="3772" spans="2:7" ht="14.25">
      <c r="B3772" s="193"/>
      <c r="C3772" s="193"/>
      <c r="D3772" s="194"/>
      <c r="E3772" s="195"/>
      <c r="F3772" s="196"/>
      <c r="G3772" s="196"/>
    </row>
    <row r="3773" spans="2:7" ht="14.25">
      <c r="B3773" s="193"/>
      <c r="C3773" s="193"/>
      <c r="D3773" s="194"/>
      <c r="E3773" s="195"/>
      <c r="F3773" s="196"/>
      <c r="G3773" s="196"/>
    </row>
    <row r="3774" spans="2:7" ht="14.25">
      <c r="B3774" s="193"/>
      <c r="C3774" s="193"/>
      <c r="D3774" s="194"/>
      <c r="E3774" s="195"/>
      <c r="F3774" s="196"/>
      <c r="G3774" s="196"/>
    </row>
    <row r="3775" spans="2:7" ht="14.25">
      <c r="B3775" s="193"/>
      <c r="C3775" s="193"/>
      <c r="D3775" s="194"/>
      <c r="E3775" s="195"/>
      <c r="F3775" s="196"/>
      <c r="G3775" s="196"/>
    </row>
    <row r="3776" spans="2:7" ht="14.25">
      <c r="B3776" s="193"/>
      <c r="C3776" s="193"/>
      <c r="D3776" s="194"/>
      <c r="E3776" s="195"/>
      <c r="F3776" s="196"/>
      <c r="G3776" s="196"/>
    </row>
    <row r="3777" spans="2:7" ht="14.25">
      <c r="B3777" s="197"/>
      <c r="C3777" s="197"/>
      <c r="D3777" s="197"/>
      <c r="E3777" s="196"/>
      <c r="F3777" s="197"/>
      <c r="G3777" s="196"/>
    </row>
    <row r="3778" spans="2:7" ht="14.25">
      <c r="B3778" s="197"/>
      <c r="C3778" s="197"/>
      <c r="D3778" s="197"/>
      <c r="E3778" s="198"/>
      <c r="F3778" s="198"/>
      <c r="G3778" s="196"/>
    </row>
    <row r="3779" spans="2:7" ht="14.25">
      <c r="B3779" s="189"/>
      <c r="C3779" s="189"/>
      <c r="D3779" s="189"/>
      <c r="E3779" s="189"/>
      <c r="F3779" s="189"/>
      <c r="G3779" s="189"/>
    </row>
    <row r="3780" spans="2:7" ht="15">
      <c r="B3780" s="186"/>
      <c r="C3780" s="186"/>
      <c r="D3780" s="187"/>
      <c r="E3780" s="188"/>
      <c r="F3780" s="188"/>
      <c r="G3780" s="188"/>
    </row>
    <row r="3781" spans="2:7" ht="14.25">
      <c r="B3781" s="189"/>
      <c r="C3781" s="189"/>
      <c r="D3781" s="190"/>
      <c r="E3781" s="191"/>
      <c r="F3781" s="192"/>
      <c r="G3781" s="192"/>
    </row>
    <row r="3782" spans="2:7" ht="14.25">
      <c r="B3782" s="193"/>
      <c r="C3782" s="193"/>
      <c r="D3782" s="194"/>
      <c r="E3782" s="195"/>
      <c r="F3782" s="196"/>
      <c r="G3782" s="196"/>
    </row>
    <row r="3783" spans="2:7" ht="14.25">
      <c r="B3783" s="193"/>
      <c r="C3783" s="193"/>
      <c r="D3783" s="194"/>
      <c r="E3783" s="195"/>
      <c r="F3783" s="196"/>
      <c r="G3783" s="196"/>
    </row>
    <row r="3784" spans="2:7" ht="14.25">
      <c r="B3784" s="197"/>
      <c r="C3784" s="197"/>
      <c r="D3784" s="197"/>
      <c r="E3784" s="196"/>
      <c r="F3784" s="197"/>
      <c r="G3784" s="196"/>
    </row>
    <row r="3785" spans="2:7" ht="14.25">
      <c r="B3785" s="197"/>
      <c r="C3785" s="197"/>
      <c r="D3785" s="197"/>
      <c r="E3785" s="198"/>
      <c r="F3785" s="198"/>
      <c r="G3785" s="196"/>
    </row>
    <row r="3786" spans="2:7" ht="14.25">
      <c r="B3786" s="189"/>
      <c r="C3786" s="189"/>
      <c r="D3786" s="189"/>
      <c r="E3786" s="189"/>
      <c r="F3786" s="189"/>
      <c r="G3786" s="189"/>
    </row>
    <row r="3787" spans="2:7" ht="15">
      <c r="B3787" s="186"/>
      <c r="C3787" s="186"/>
      <c r="D3787" s="187"/>
      <c r="E3787" s="188"/>
      <c r="F3787" s="188"/>
      <c r="G3787" s="188"/>
    </row>
    <row r="3788" spans="2:7" ht="14.25">
      <c r="B3788" s="189"/>
      <c r="C3788" s="189"/>
      <c r="D3788" s="190"/>
      <c r="E3788" s="191"/>
      <c r="F3788" s="192"/>
      <c r="G3788" s="192"/>
    </row>
    <row r="3789" spans="2:7" ht="14.25">
      <c r="B3789" s="193"/>
      <c r="C3789" s="193"/>
      <c r="D3789" s="194"/>
      <c r="E3789" s="195"/>
      <c r="F3789" s="196"/>
      <c r="G3789" s="196"/>
    </row>
    <row r="3790" spans="2:7" ht="14.25">
      <c r="B3790" s="193"/>
      <c r="C3790" s="193"/>
      <c r="D3790" s="194"/>
      <c r="E3790" s="195"/>
      <c r="F3790" s="196"/>
      <c r="G3790" s="196"/>
    </row>
    <row r="3791" spans="2:7" ht="14.25">
      <c r="B3791" s="193"/>
      <c r="C3791" s="193"/>
      <c r="D3791" s="194"/>
      <c r="E3791" s="195"/>
      <c r="F3791" s="196"/>
      <c r="G3791" s="196"/>
    </row>
    <row r="3792" spans="2:7" ht="14.25">
      <c r="B3792" s="193"/>
      <c r="C3792" s="193"/>
      <c r="D3792" s="194"/>
      <c r="E3792" s="195"/>
      <c r="F3792" s="196"/>
      <c r="G3792" s="196"/>
    </row>
    <row r="3793" spans="2:7" ht="14.25">
      <c r="B3793" s="197"/>
      <c r="C3793" s="197"/>
      <c r="D3793" s="197"/>
      <c r="E3793" s="196"/>
      <c r="F3793" s="197"/>
      <c r="G3793" s="196"/>
    </row>
    <row r="3794" spans="2:7" ht="14.25">
      <c r="B3794" s="197"/>
      <c r="C3794" s="197"/>
      <c r="D3794" s="197"/>
      <c r="E3794" s="198"/>
      <c r="F3794" s="198"/>
      <c r="G3794" s="196"/>
    </row>
    <row r="3795" spans="2:7" ht="14.25">
      <c r="B3795" s="189"/>
      <c r="C3795" s="189"/>
      <c r="D3795" s="189"/>
      <c r="E3795" s="189"/>
      <c r="F3795" s="189"/>
      <c r="G3795" s="189"/>
    </row>
    <row r="3796" spans="2:7" ht="15">
      <c r="B3796" s="186"/>
      <c r="C3796" s="186"/>
      <c r="D3796" s="187"/>
      <c r="E3796" s="188"/>
      <c r="F3796" s="188"/>
      <c r="G3796" s="188"/>
    </row>
    <row r="3797" spans="2:7" ht="14.25">
      <c r="B3797" s="189"/>
      <c r="C3797" s="189"/>
      <c r="D3797" s="190"/>
      <c r="E3797" s="191"/>
      <c r="F3797" s="192"/>
      <c r="G3797" s="192"/>
    </row>
    <row r="3798" spans="2:7" ht="14.25">
      <c r="B3798" s="193"/>
      <c r="C3798" s="193"/>
      <c r="D3798" s="194"/>
      <c r="E3798" s="195"/>
      <c r="F3798" s="196"/>
      <c r="G3798" s="196"/>
    </row>
    <row r="3799" spans="2:7" ht="14.25">
      <c r="B3799" s="197"/>
      <c r="C3799" s="197"/>
      <c r="D3799" s="197"/>
      <c r="E3799" s="196"/>
      <c r="F3799" s="197"/>
      <c r="G3799" s="196"/>
    </row>
    <row r="3800" spans="2:7" ht="14.25">
      <c r="B3800" s="197"/>
      <c r="C3800" s="197"/>
      <c r="D3800" s="197"/>
      <c r="E3800" s="198"/>
      <c r="F3800" s="198"/>
      <c r="G3800" s="196"/>
    </row>
    <row r="3801" spans="2:7" ht="14.25">
      <c r="B3801" s="189"/>
      <c r="C3801" s="189"/>
      <c r="D3801" s="189"/>
      <c r="E3801" s="189"/>
      <c r="F3801" s="189"/>
      <c r="G3801" s="189"/>
    </row>
    <row r="3802" spans="2:7" ht="15">
      <c r="B3802" s="186"/>
      <c r="C3802" s="186"/>
      <c r="D3802" s="187"/>
      <c r="E3802" s="188"/>
      <c r="F3802" s="188"/>
      <c r="G3802" s="188"/>
    </row>
    <row r="3803" spans="2:7" ht="14.25">
      <c r="B3803" s="189"/>
      <c r="C3803" s="189"/>
      <c r="D3803" s="190"/>
      <c r="E3803" s="191"/>
      <c r="F3803" s="192"/>
      <c r="G3803" s="192"/>
    </row>
    <row r="3804" spans="2:7" ht="14.25">
      <c r="B3804" s="193"/>
      <c r="C3804" s="193"/>
      <c r="D3804" s="194"/>
      <c r="E3804" s="195"/>
      <c r="F3804" s="196"/>
      <c r="G3804" s="196"/>
    </row>
    <row r="3805" spans="2:7" ht="14.25">
      <c r="B3805" s="197"/>
      <c r="C3805" s="197"/>
      <c r="D3805" s="197"/>
      <c r="E3805" s="196"/>
      <c r="F3805" s="197"/>
      <c r="G3805" s="196"/>
    </row>
    <row r="3806" spans="2:7" ht="14.25">
      <c r="B3806" s="197"/>
      <c r="C3806" s="197"/>
      <c r="D3806" s="197"/>
      <c r="E3806" s="198"/>
      <c r="F3806" s="198"/>
      <c r="G3806" s="196"/>
    </row>
    <row r="3807" spans="2:7" ht="14.25">
      <c r="B3807" s="189"/>
      <c r="C3807" s="189"/>
      <c r="D3807" s="189"/>
      <c r="E3807" s="189"/>
      <c r="F3807" s="189"/>
      <c r="G3807" s="189"/>
    </row>
    <row r="3808" spans="2:7" ht="15">
      <c r="B3808" s="186"/>
      <c r="C3808" s="186"/>
      <c r="D3808" s="187"/>
      <c r="E3808" s="188"/>
      <c r="F3808" s="188"/>
      <c r="G3808" s="188"/>
    </row>
    <row r="3809" spans="2:7" ht="14.25">
      <c r="B3809" s="189"/>
      <c r="C3809" s="189"/>
      <c r="D3809" s="190"/>
      <c r="E3809" s="191"/>
      <c r="F3809" s="192"/>
      <c r="G3809" s="192"/>
    </row>
    <row r="3810" spans="2:7" ht="14.25">
      <c r="B3810" s="193"/>
      <c r="C3810" s="193"/>
      <c r="D3810" s="194"/>
      <c r="E3810" s="195"/>
      <c r="F3810" s="196"/>
      <c r="G3810" s="196"/>
    </row>
    <row r="3811" spans="2:7" ht="14.25">
      <c r="B3811" s="197"/>
      <c r="C3811" s="197"/>
      <c r="D3811" s="197"/>
      <c r="E3811" s="196"/>
      <c r="F3811" s="197"/>
      <c r="G3811" s="196"/>
    </row>
    <row r="3812" spans="2:7" ht="14.25">
      <c r="B3812" s="197"/>
      <c r="C3812" s="197"/>
      <c r="D3812" s="197"/>
      <c r="E3812" s="198"/>
      <c r="F3812" s="198"/>
      <c r="G3812" s="196"/>
    </row>
    <row r="3813" spans="2:7" ht="14.25">
      <c r="B3813" s="189"/>
      <c r="C3813" s="189"/>
      <c r="D3813" s="189"/>
      <c r="E3813" s="189"/>
      <c r="F3813" s="189"/>
      <c r="G3813" s="189"/>
    </row>
    <row r="3814" spans="2:7" ht="15">
      <c r="B3814" s="186"/>
      <c r="C3814" s="186"/>
      <c r="D3814" s="187"/>
      <c r="E3814" s="188"/>
      <c r="F3814" s="188"/>
      <c r="G3814" s="188"/>
    </row>
    <row r="3815" spans="2:7" ht="14.25">
      <c r="B3815" s="189"/>
      <c r="C3815" s="189"/>
      <c r="D3815" s="190"/>
      <c r="E3815" s="191"/>
      <c r="F3815" s="192"/>
      <c r="G3815" s="192"/>
    </row>
    <row r="3816" spans="2:7" ht="14.25">
      <c r="B3816" s="193"/>
      <c r="C3816" s="193"/>
      <c r="D3816" s="194"/>
      <c r="E3816" s="195"/>
      <c r="F3816" s="196"/>
      <c r="G3816" s="196"/>
    </row>
    <row r="3817" spans="2:7" ht="14.25">
      <c r="B3817" s="197"/>
      <c r="C3817" s="197"/>
      <c r="D3817" s="197"/>
      <c r="E3817" s="196"/>
      <c r="F3817" s="197"/>
      <c r="G3817" s="196"/>
    </row>
    <row r="3818" spans="2:7" ht="14.25">
      <c r="B3818" s="197"/>
      <c r="C3818" s="197"/>
      <c r="D3818" s="197"/>
      <c r="E3818" s="198"/>
      <c r="F3818" s="198"/>
      <c r="G3818" s="196"/>
    </row>
    <row r="3819" spans="2:7" ht="14.25">
      <c r="B3819" s="189"/>
      <c r="C3819" s="189"/>
      <c r="D3819" s="189"/>
      <c r="E3819" s="189"/>
      <c r="F3819" s="189"/>
      <c r="G3819" s="189"/>
    </row>
    <row r="3820" spans="2:7" ht="15">
      <c r="B3820" s="186"/>
      <c r="C3820" s="186"/>
      <c r="D3820" s="187"/>
      <c r="E3820" s="188"/>
      <c r="F3820" s="188"/>
      <c r="G3820" s="188"/>
    </row>
    <row r="3821" spans="2:7" ht="14.25">
      <c r="B3821" s="189"/>
      <c r="C3821" s="189"/>
      <c r="D3821" s="190"/>
      <c r="E3821" s="191"/>
      <c r="F3821" s="192"/>
      <c r="G3821" s="192"/>
    </row>
    <row r="3822" spans="2:7" ht="14.25">
      <c r="B3822" s="193"/>
      <c r="C3822" s="193"/>
      <c r="D3822" s="194"/>
      <c r="E3822" s="195"/>
      <c r="F3822" s="196"/>
      <c r="G3822" s="196"/>
    </row>
    <row r="3823" spans="2:7" ht="14.25">
      <c r="B3823" s="193"/>
      <c r="C3823" s="193"/>
      <c r="D3823" s="194"/>
      <c r="E3823" s="195"/>
      <c r="F3823" s="196"/>
      <c r="G3823" s="196"/>
    </row>
    <row r="3824" spans="2:7" ht="14.25">
      <c r="B3824" s="193"/>
      <c r="C3824" s="193"/>
      <c r="D3824" s="194"/>
      <c r="E3824" s="195"/>
      <c r="F3824" s="196"/>
      <c r="G3824" s="196"/>
    </row>
    <row r="3825" spans="2:7" ht="14.25">
      <c r="B3825" s="193"/>
      <c r="C3825" s="193"/>
      <c r="D3825" s="194"/>
      <c r="E3825" s="195"/>
      <c r="F3825" s="196"/>
      <c r="G3825" s="196"/>
    </row>
    <row r="3826" spans="2:7" ht="14.25">
      <c r="B3826" s="193"/>
      <c r="C3826" s="193"/>
      <c r="D3826" s="194"/>
      <c r="E3826" s="195"/>
      <c r="F3826" s="196"/>
      <c r="G3826" s="196"/>
    </row>
    <row r="3827" spans="2:7" ht="14.25">
      <c r="B3827" s="193"/>
      <c r="C3827" s="193"/>
      <c r="D3827" s="194"/>
      <c r="E3827" s="195"/>
      <c r="F3827" s="196"/>
      <c r="G3827" s="196"/>
    </row>
    <row r="3828" spans="2:7" ht="14.25">
      <c r="B3828" s="197"/>
      <c r="C3828" s="197"/>
      <c r="D3828" s="197"/>
      <c r="E3828" s="196"/>
      <c r="F3828" s="197"/>
      <c r="G3828" s="196"/>
    </row>
    <row r="3829" spans="2:7" ht="14.25">
      <c r="B3829" s="197"/>
      <c r="C3829" s="197"/>
      <c r="D3829" s="197"/>
      <c r="E3829" s="198"/>
      <c r="F3829" s="198"/>
      <c r="G3829" s="196"/>
    </row>
    <row r="3830" spans="2:7" ht="14.25">
      <c r="B3830" s="189"/>
      <c r="C3830" s="189"/>
      <c r="D3830" s="189"/>
      <c r="E3830" s="189"/>
      <c r="F3830" s="189"/>
      <c r="G3830" s="189"/>
    </row>
    <row r="3831" spans="2:7" ht="15">
      <c r="B3831" s="186"/>
      <c r="C3831" s="186"/>
      <c r="D3831" s="187"/>
      <c r="E3831" s="188"/>
      <c r="F3831" s="188"/>
      <c r="G3831" s="188"/>
    </row>
    <row r="3832" spans="2:7" ht="14.25">
      <c r="B3832" s="189"/>
      <c r="C3832" s="189"/>
      <c r="D3832" s="190"/>
      <c r="E3832" s="191"/>
      <c r="F3832" s="192"/>
      <c r="G3832" s="192"/>
    </row>
    <row r="3833" spans="2:7" ht="14.25">
      <c r="B3833" s="193"/>
      <c r="C3833" s="193"/>
      <c r="D3833" s="194"/>
      <c r="E3833" s="195"/>
      <c r="F3833" s="196"/>
      <c r="G3833" s="196"/>
    </row>
    <row r="3834" spans="2:7" ht="14.25">
      <c r="B3834" s="193"/>
      <c r="C3834" s="193"/>
      <c r="D3834" s="194"/>
      <c r="E3834" s="195"/>
      <c r="F3834" s="196"/>
      <c r="G3834" s="196"/>
    </row>
    <row r="3835" spans="2:7" ht="14.25">
      <c r="B3835" s="193"/>
      <c r="C3835" s="193"/>
      <c r="D3835" s="194"/>
      <c r="E3835" s="195"/>
      <c r="F3835" s="196"/>
      <c r="G3835" s="196"/>
    </row>
    <row r="3836" spans="2:7" ht="14.25">
      <c r="B3836" s="193"/>
      <c r="C3836" s="193"/>
      <c r="D3836" s="194"/>
      <c r="E3836" s="195"/>
      <c r="F3836" s="196"/>
      <c r="G3836" s="196"/>
    </row>
    <row r="3837" spans="2:7" ht="14.25">
      <c r="B3837" s="193"/>
      <c r="C3837" s="193"/>
      <c r="D3837" s="194"/>
      <c r="E3837" s="195"/>
      <c r="F3837" s="196"/>
      <c r="G3837" s="196"/>
    </row>
    <row r="3838" spans="2:7" ht="14.25">
      <c r="B3838" s="197"/>
      <c r="C3838" s="197"/>
      <c r="D3838" s="197"/>
      <c r="E3838" s="196"/>
      <c r="F3838" s="197"/>
      <c r="G3838" s="196"/>
    </row>
    <row r="3839" spans="2:7" ht="14.25">
      <c r="B3839" s="197"/>
      <c r="C3839" s="197"/>
      <c r="D3839" s="197"/>
      <c r="E3839" s="198"/>
      <c r="F3839" s="198"/>
      <c r="G3839" s="196"/>
    </row>
    <row r="3840" spans="2:7" ht="14.25">
      <c r="B3840" s="189"/>
      <c r="C3840" s="189"/>
      <c r="D3840" s="189"/>
      <c r="E3840" s="189"/>
      <c r="F3840" s="189"/>
      <c r="G3840" s="189"/>
    </row>
    <row r="3841" spans="2:7" ht="15">
      <c r="B3841" s="186"/>
      <c r="C3841" s="186"/>
      <c r="D3841" s="187"/>
      <c r="E3841" s="188"/>
      <c r="F3841" s="188"/>
      <c r="G3841" s="188"/>
    </row>
    <row r="3842" spans="2:7" ht="14.25">
      <c r="B3842" s="189"/>
      <c r="C3842" s="189"/>
      <c r="D3842" s="190"/>
      <c r="E3842" s="191"/>
      <c r="F3842" s="192"/>
      <c r="G3842" s="192"/>
    </row>
    <row r="3843" spans="2:7" ht="14.25">
      <c r="B3843" s="193"/>
      <c r="C3843" s="193"/>
      <c r="D3843" s="194"/>
      <c r="E3843" s="195"/>
      <c r="F3843" s="196"/>
      <c r="G3843" s="196"/>
    </row>
    <row r="3844" spans="2:7" ht="14.25">
      <c r="B3844" s="193"/>
      <c r="C3844" s="193"/>
      <c r="D3844" s="194"/>
      <c r="E3844" s="195"/>
      <c r="F3844" s="196"/>
      <c r="G3844" s="196"/>
    </row>
    <row r="3845" spans="2:7" ht="14.25">
      <c r="B3845" s="193"/>
      <c r="C3845" s="193"/>
      <c r="D3845" s="194"/>
      <c r="E3845" s="195"/>
      <c r="F3845" s="196"/>
      <c r="G3845" s="196"/>
    </row>
    <row r="3846" spans="2:7" ht="14.25">
      <c r="B3846" s="193"/>
      <c r="C3846" s="193"/>
      <c r="D3846" s="194"/>
      <c r="E3846" s="195"/>
      <c r="F3846" s="196"/>
      <c r="G3846" s="196"/>
    </row>
    <row r="3847" spans="2:7" ht="14.25">
      <c r="B3847" s="193"/>
      <c r="C3847" s="193"/>
      <c r="D3847" s="194"/>
      <c r="E3847" s="195"/>
      <c r="F3847" s="196"/>
      <c r="G3847" s="196"/>
    </row>
    <row r="3848" spans="2:7" ht="14.25">
      <c r="B3848" s="193"/>
      <c r="C3848" s="193"/>
      <c r="D3848" s="194"/>
      <c r="E3848" s="195"/>
      <c r="F3848" s="196"/>
      <c r="G3848" s="196"/>
    </row>
    <row r="3849" spans="2:7" ht="14.25">
      <c r="B3849" s="193"/>
      <c r="C3849" s="193"/>
      <c r="D3849" s="194"/>
      <c r="E3849" s="195"/>
      <c r="F3849" s="196"/>
      <c r="G3849" s="196"/>
    </row>
    <row r="3850" spans="2:7" ht="14.25">
      <c r="B3850" s="197"/>
      <c r="C3850" s="197"/>
      <c r="D3850" s="197"/>
      <c r="E3850" s="196"/>
      <c r="F3850" s="197"/>
      <c r="G3850" s="196"/>
    </row>
    <row r="3851" spans="2:7" ht="14.25">
      <c r="B3851" s="197"/>
      <c r="C3851" s="197"/>
      <c r="D3851" s="197"/>
      <c r="E3851" s="198"/>
      <c r="F3851" s="198"/>
      <c r="G3851" s="196"/>
    </row>
    <row r="3852" spans="2:7" ht="14.25">
      <c r="B3852" s="189"/>
      <c r="C3852" s="189"/>
      <c r="D3852" s="189"/>
      <c r="E3852" s="189"/>
      <c r="F3852" s="189"/>
      <c r="G3852" s="189"/>
    </row>
    <row r="3853" spans="2:7" ht="15">
      <c r="B3853" s="186"/>
      <c r="C3853" s="186"/>
      <c r="D3853" s="187"/>
      <c r="E3853" s="188"/>
      <c r="F3853" s="188"/>
      <c r="G3853" s="188"/>
    </row>
    <row r="3854" spans="2:7" ht="14.25">
      <c r="B3854" s="189"/>
      <c r="C3854" s="189"/>
      <c r="D3854" s="190"/>
      <c r="E3854" s="191"/>
      <c r="F3854" s="192"/>
      <c r="G3854" s="192"/>
    </row>
    <row r="3855" spans="2:7" ht="14.25">
      <c r="B3855" s="193"/>
      <c r="C3855" s="193"/>
      <c r="D3855" s="194"/>
      <c r="E3855" s="195"/>
      <c r="F3855" s="196"/>
      <c r="G3855" s="196"/>
    </row>
    <row r="3856" spans="2:7" ht="14.25">
      <c r="B3856" s="193"/>
      <c r="C3856" s="193"/>
      <c r="D3856" s="194"/>
      <c r="E3856" s="195"/>
      <c r="F3856" s="196"/>
      <c r="G3856" s="196"/>
    </row>
    <row r="3857" spans="2:7" ht="14.25">
      <c r="B3857" s="193"/>
      <c r="C3857" s="193"/>
      <c r="D3857" s="194"/>
      <c r="E3857" s="195"/>
      <c r="F3857" s="196"/>
      <c r="G3857" s="196"/>
    </row>
    <row r="3858" spans="2:7" ht="14.25">
      <c r="B3858" s="193"/>
      <c r="C3858" s="193"/>
      <c r="D3858" s="194"/>
      <c r="E3858" s="195"/>
      <c r="F3858" s="196"/>
      <c r="G3858" s="196"/>
    </row>
    <row r="3859" spans="2:7" ht="14.25">
      <c r="B3859" s="193"/>
      <c r="C3859" s="193"/>
      <c r="D3859" s="194"/>
      <c r="E3859" s="195"/>
      <c r="F3859" s="196"/>
      <c r="G3859" s="196"/>
    </row>
    <row r="3860" spans="2:7" ht="14.25">
      <c r="B3860" s="193"/>
      <c r="C3860" s="193"/>
      <c r="D3860" s="194"/>
      <c r="E3860" s="195"/>
      <c r="F3860" s="196"/>
      <c r="G3860" s="196"/>
    </row>
    <row r="3861" spans="2:7" ht="14.25">
      <c r="B3861" s="193"/>
      <c r="C3861" s="193"/>
      <c r="D3861" s="194"/>
      <c r="E3861" s="195"/>
      <c r="F3861" s="196"/>
      <c r="G3861" s="196"/>
    </row>
    <row r="3862" spans="2:7" ht="14.25">
      <c r="B3862" s="197"/>
      <c r="C3862" s="197"/>
      <c r="D3862" s="197"/>
      <c r="E3862" s="196"/>
      <c r="F3862" s="197"/>
      <c r="G3862" s="196"/>
    </row>
    <row r="3863" spans="2:7" ht="14.25">
      <c r="B3863" s="197"/>
      <c r="C3863" s="197"/>
      <c r="D3863" s="197"/>
      <c r="E3863" s="198"/>
      <c r="F3863" s="198"/>
      <c r="G3863" s="196"/>
    </row>
    <row r="3864" spans="2:7" ht="14.25">
      <c r="B3864" s="189"/>
      <c r="C3864" s="189"/>
      <c r="D3864" s="189"/>
      <c r="E3864" s="189"/>
      <c r="F3864" s="189"/>
      <c r="G3864" s="189"/>
    </row>
    <row r="3865" spans="2:7" ht="15">
      <c r="B3865" s="186"/>
      <c r="C3865" s="186"/>
      <c r="D3865" s="187"/>
      <c r="E3865" s="188"/>
      <c r="F3865" s="188"/>
      <c r="G3865" s="188"/>
    </row>
    <row r="3866" spans="2:7" ht="14.25">
      <c r="B3866" s="189"/>
      <c r="C3866" s="189"/>
      <c r="D3866" s="190"/>
      <c r="E3866" s="191"/>
      <c r="F3866" s="192"/>
      <c r="G3866" s="192"/>
    </row>
    <row r="3867" spans="2:7" ht="14.25">
      <c r="B3867" s="193"/>
      <c r="C3867" s="193"/>
      <c r="D3867" s="194"/>
      <c r="E3867" s="195"/>
      <c r="F3867" s="196"/>
      <c r="G3867" s="196"/>
    </row>
    <row r="3868" spans="2:7" ht="14.25">
      <c r="B3868" s="193"/>
      <c r="C3868" s="193"/>
      <c r="D3868" s="194"/>
      <c r="E3868" s="195"/>
      <c r="F3868" s="196"/>
      <c r="G3868" s="196"/>
    </row>
    <row r="3869" spans="2:7" ht="14.25">
      <c r="B3869" s="193"/>
      <c r="C3869" s="193"/>
      <c r="D3869" s="194"/>
      <c r="E3869" s="195"/>
      <c r="F3869" s="196"/>
      <c r="G3869" s="196"/>
    </row>
    <row r="3870" spans="2:7" ht="14.25">
      <c r="B3870" s="193"/>
      <c r="C3870" s="193"/>
      <c r="D3870" s="194"/>
      <c r="E3870" s="195"/>
      <c r="F3870" s="196"/>
      <c r="G3870" s="196"/>
    </row>
    <row r="3871" spans="2:7" ht="14.25">
      <c r="B3871" s="197"/>
      <c r="C3871" s="197"/>
      <c r="D3871" s="197"/>
      <c r="E3871" s="196"/>
      <c r="F3871" s="197"/>
      <c r="G3871" s="196"/>
    </row>
    <row r="3872" spans="2:7" ht="14.25">
      <c r="B3872" s="197"/>
      <c r="C3872" s="197"/>
      <c r="D3872" s="197"/>
      <c r="E3872" s="198"/>
      <c r="F3872" s="198"/>
      <c r="G3872" s="196"/>
    </row>
    <row r="3873" spans="2:7" ht="14.25">
      <c r="B3873" s="189"/>
      <c r="C3873" s="189"/>
      <c r="D3873" s="189"/>
      <c r="E3873" s="189"/>
      <c r="F3873" s="189"/>
      <c r="G3873" s="189"/>
    </row>
    <row r="3874" spans="2:7" ht="15">
      <c r="B3874" s="186"/>
      <c r="C3874" s="186"/>
      <c r="D3874" s="187"/>
      <c r="E3874" s="188"/>
      <c r="F3874" s="188"/>
      <c r="G3874" s="188"/>
    </row>
    <row r="3875" spans="2:7" ht="14.25">
      <c r="B3875" s="189"/>
      <c r="C3875" s="189"/>
      <c r="D3875" s="190"/>
      <c r="E3875" s="191"/>
      <c r="F3875" s="192"/>
      <c r="G3875" s="192"/>
    </row>
    <row r="3876" spans="2:7" ht="14.25">
      <c r="B3876" s="193"/>
      <c r="C3876" s="193"/>
      <c r="D3876" s="194"/>
      <c r="E3876" s="195"/>
      <c r="F3876" s="196"/>
      <c r="G3876" s="196"/>
    </row>
    <row r="3877" spans="2:7" ht="14.25">
      <c r="B3877" s="193"/>
      <c r="C3877" s="193"/>
      <c r="D3877" s="194"/>
      <c r="E3877" s="195"/>
      <c r="F3877" s="196"/>
      <c r="G3877" s="196"/>
    </row>
    <row r="3878" spans="2:7" ht="14.25">
      <c r="B3878" s="193"/>
      <c r="C3878" s="193"/>
      <c r="D3878" s="194"/>
      <c r="E3878" s="195"/>
      <c r="F3878" s="196"/>
      <c r="G3878" s="196"/>
    </row>
    <row r="3879" spans="2:7" ht="14.25">
      <c r="B3879" s="193"/>
      <c r="C3879" s="193"/>
      <c r="D3879" s="194"/>
      <c r="E3879" s="195"/>
      <c r="F3879" s="196"/>
      <c r="G3879" s="196"/>
    </row>
    <row r="3880" spans="2:7" ht="14.25">
      <c r="B3880" s="193"/>
      <c r="C3880" s="193"/>
      <c r="D3880" s="194"/>
      <c r="E3880" s="195"/>
      <c r="F3880" s="196"/>
      <c r="G3880" s="196"/>
    </row>
    <row r="3881" spans="2:7" ht="14.25">
      <c r="B3881" s="197"/>
      <c r="C3881" s="197"/>
      <c r="D3881" s="197"/>
      <c r="E3881" s="196"/>
      <c r="F3881" s="197"/>
      <c r="G3881" s="196"/>
    </row>
    <row r="3882" spans="2:7" ht="14.25">
      <c r="B3882" s="197"/>
      <c r="C3882" s="197"/>
      <c r="D3882" s="197"/>
      <c r="E3882" s="198"/>
      <c r="F3882" s="198"/>
      <c r="G3882" s="196"/>
    </row>
    <row r="3883" spans="2:7" ht="14.25">
      <c r="B3883" s="189"/>
      <c r="C3883" s="189"/>
      <c r="D3883" s="189"/>
      <c r="E3883" s="189"/>
      <c r="F3883" s="189"/>
      <c r="G3883" s="189"/>
    </row>
    <row r="3884" spans="2:7" ht="15">
      <c r="B3884" s="186"/>
      <c r="C3884" s="186"/>
      <c r="D3884" s="187"/>
      <c r="E3884" s="188"/>
      <c r="F3884" s="188"/>
      <c r="G3884" s="188"/>
    </row>
    <row r="3885" spans="2:7" ht="14.25">
      <c r="B3885" s="189"/>
      <c r="C3885" s="189"/>
      <c r="D3885" s="190"/>
      <c r="E3885" s="191"/>
      <c r="F3885" s="192"/>
      <c r="G3885" s="192"/>
    </row>
    <row r="3886" spans="2:7" ht="14.25">
      <c r="B3886" s="193"/>
      <c r="C3886" s="193"/>
      <c r="D3886" s="194"/>
      <c r="E3886" s="195"/>
      <c r="F3886" s="196"/>
      <c r="G3886" s="196"/>
    </row>
    <row r="3887" spans="2:7" ht="14.25">
      <c r="B3887" s="193"/>
      <c r="C3887" s="193"/>
      <c r="D3887" s="194"/>
      <c r="E3887" s="195"/>
      <c r="F3887" s="196"/>
      <c r="G3887" s="196"/>
    </row>
    <row r="3888" spans="2:7" ht="14.25">
      <c r="B3888" s="193"/>
      <c r="C3888" s="193"/>
      <c r="D3888" s="194"/>
      <c r="E3888" s="195"/>
      <c r="F3888" s="196"/>
      <c r="G3888" s="196"/>
    </row>
    <row r="3889" spans="2:7" ht="14.25">
      <c r="B3889" s="193"/>
      <c r="C3889" s="193"/>
      <c r="D3889" s="194"/>
      <c r="E3889" s="195"/>
      <c r="F3889" s="196"/>
      <c r="G3889" s="196"/>
    </row>
    <row r="3890" spans="2:7" ht="14.25">
      <c r="B3890" s="193"/>
      <c r="C3890" s="193"/>
      <c r="D3890" s="194"/>
      <c r="E3890" s="195"/>
      <c r="F3890" s="196"/>
      <c r="G3890" s="196"/>
    </row>
    <row r="3891" spans="2:7" ht="14.25">
      <c r="B3891" s="197"/>
      <c r="C3891" s="197"/>
      <c r="D3891" s="197"/>
      <c r="E3891" s="196"/>
      <c r="F3891" s="197"/>
      <c r="G3891" s="196"/>
    </row>
    <row r="3892" spans="2:7" ht="14.25">
      <c r="B3892" s="197"/>
      <c r="C3892" s="197"/>
      <c r="D3892" s="197"/>
      <c r="E3892" s="198"/>
      <c r="F3892" s="198"/>
      <c r="G3892" s="196"/>
    </row>
    <row r="3893" spans="2:7" ht="14.25">
      <c r="B3893" s="189"/>
      <c r="C3893" s="189"/>
      <c r="D3893" s="189"/>
      <c r="E3893" s="189"/>
      <c r="F3893" s="189"/>
      <c r="G3893" s="189"/>
    </row>
    <row r="3894" spans="2:7" ht="15">
      <c r="B3894" s="186"/>
      <c r="C3894" s="186"/>
      <c r="D3894" s="187"/>
      <c r="E3894" s="188"/>
      <c r="F3894" s="188"/>
      <c r="G3894" s="188"/>
    </row>
    <row r="3895" spans="2:7" ht="14.25">
      <c r="B3895" s="189"/>
      <c r="C3895" s="189"/>
      <c r="D3895" s="190"/>
      <c r="E3895" s="191"/>
      <c r="F3895" s="192"/>
      <c r="G3895" s="192"/>
    </row>
    <row r="3896" spans="2:7" ht="14.25">
      <c r="B3896" s="193"/>
      <c r="C3896" s="193"/>
      <c r="D3896" s="194"/>
      <c r="E3896" s="195"/>
      <c r="F3896" s="196"/>
      <c r="G3896" s="196"/>
    </row>
    <row r="3897" spans="2:7" ht="14.25">
      <c r="B3897" s="193"/>
      <c r="C3897" s="193"/>
      <c r="D3897" s="194"/>
      <c r="E3897" s="195"/>
      <c r="F3897" s="196"/>
      <c r="G3897" s="196"/>
    </row>
    <row r="3898" spans="2:7" ht="14.25">
      <c r="B3898" s="193"/>
      <c r="C3898" s="193"/>
      <c r="D3898" s="194"/>
      <c r="E3898" s="195"/>
      <c r="F3898" s="196"/>
      <c r="G3898" s="196"/>
    </row>
    <row r="3899" spans="2:7" ht="14.25">
      <c r="B3899" s="193"/>
      <c r="C3899" s="193"/>
      <c r="D3899" s="194"/>
      <c r="E3899" s="195"/>
      <c r="F3899" s="196"/>
      <c r="G3899" s="196"/>
    </row>
    <row r="3900" spans="2:7" ht="14.25">
      <c r="B3900" s="197"/>
      <c r="C3900" s="197"/>
      <c r="D3900" s="197"/>
      <c r="E3900" s="196"/>
      <c r="F3900" s="197"/>
      <c r="G3900" s="196"/>
    </row>
    <row r="3901" spans="2:7" ht="14.25">
      <c r="B3901" s="197"/>
      <c r="C3901" s="197"/>
      <c r="D3901" s="197"/>
      <c r="E3901" s="198"/>
      <c r="F3901" s="198"/>
      <c r="G3901" s="196"/>
    </row>
    <row r="3902" spans="2:7" ht="14.25">
      <c r="B3902" s="189"/>
      <c r="C3902" s="189"/>
      <c r="D3902" s="189"/>
      <c r="E3902" s="189"/>
      <c r="F3902" s="189"/>
      <c r="G3902" s="189"/>
    </row>
    <row r="3903" spans="2:7" ht="15">
      <c r="B3903" s="186"/>
      <c r="C3903" s="186"/>
      <c r="D3903" s="187"/>
      <c r="E3903" s="188"/>
      <c r="F3903" s="188"/>
      <c r="G3903" s="188"/>
    </row>
    <row r="3904" spans="2:7" ht="14.25">
      <c r="B3904" s="189"/>
      <c r="C3904" s="189"/>
      <c r="D3904" s="190"/>
      <c r="E3904" s="191"/>
      <c r="F3904" s="192"/>
      <c r="G3904" s="192"/>
    </row>
    <row r="3905" spans="2:7" ht="14.25">
      <c r="B3905" s="193"/>
      <c r="C3905" s="193"/>
      <c r="D3905" s="194"/>
      <c r="E3905" s="195"/>
      <c r="F3905" s="196"/>
      <c r="G3905" s="196"/>
    </row>
    <row r="3906" spans="2:7" ht="14.25">
      <c r="B3906" s="193"/>
      <c r="C3906" s="193"/>
      <c r="D3906" s="194"/>
      <c r="E3906" s="195"/>
      <c r="F3906" s="196"/>
      <c r="G3906" s="196"/>
    </row>
    <row r="3907" spans="2:7" ht="14.25">
      <c r="B3907" s="193"/>
      <c r="C3907" s="193"/>
      <c r="D3907" s="194"/>
      <c r="E3907" s="195"/>
      <c r="F3907" s="196"/>
      <c r="G3907" s="196"/>
    </row>
    <row r="3908" spans="2:7" ht="14.25">
      <c r="B3908" s="197"/>
      <c r="C3908" s="197"/>
      <c r="D3908" s="197"/>
      <c r="E3908" s="196"/>
      <c r="F3908" s="197"/>
      <c r="G3908" s="196"/>
    </row>
    <row r="3909" spans="2:7" ht="14.25">
      <c r="B3909" s="197"/>
      <c r="C3909" s="197"/>
      <c r="D3909" s="197"/>
      <c r="E3909" s="198"/>
      <c r="F3909" s="198"/>
      <c r="G3909" s="196"/>
    </row>
    <row r="3910" spans="2:7" ht="14.25">
      <c r="B3910" s="189"/>
      <c r="C3910" s="189"/>
      <c r="D3910" s="189"/>
      <c r="E3910" s="189"/>
      <c r="F3910" s="189"/>
      <c r="G3910" s="189"/>
    </row>
    <row r="3911" spans="2:7" ht="15">
      <c r="B3911" s="186"/>
      <c r="C3911" s="186"/>
      <c r="D3911" s="187"/>
      <c r="E3911" s="188"/>
      <c r="F3911" s="188"/>
      <c r="G3911" s="188"/>
    </row>
    <row r="3912" spans="2:7" ht="14.25">
      <c r="B3912" s="189"/>
      <c r="C3912" s="189"/>
      <c r="D3912" s="190"/>
      <c r="E3912" s="191"/>
      <c r="F3912" s="192"/>
      <c r="G3912" s="192"/>
    </row>
    <row r="3913" spans="2:7" ht="14.25">
      <c r="B3913" s="193"/>
      <c r="C3913" s="193"/>
      <c r="D3913" s="194"/>
      <c r="E3913" s="195"/>
      <c r="F3913" s="196"/>
      <c r="G3913" s="196"/>
    </row>
    <row r="3914" spans="2:7" ht="14.25">
      <c r="B3914" s="193"/>
      <c r="C3914" s="193"/>
      <c r="D3914" s="194"/>
      <c r="E3914" s="195"/>
      <c r="F3914" s="196"/>
      <c r="G3914" s="196"/>
    </row>
    <row r="3915" spans="2:7" ht="14.25">
      <c r="B3915" s="193"/>
      <c r="C3915" s="193"/>
      <c r="D3915" s="194"/>
      <c r="E3915" s="195"/>
      <c r="F3915" s="196"/>
      <c r="G3915" s="196"/>
    </row>
    <row r="3916" spans="2:7" ht="14.25">
      <c r="B3916" s="193"/>
      <c r="C3916" s="193"/>
      <c r="D3916" s="194"/>
      <c r="E3916" s="195"/>
      <c r="F3916" s="196"/>
      <c r="G3916" s="196"/>
    </row>
    <row r="3917" spans="2:7" ht="14.25">
      <c r="B3917" s="193"/>
      <c r="C3917" s="193"/>
      <c r="D3917" s="194"/>
      <c r="E3917" s="195"/>
      <c r="F3917" s="196"/>
      <c r="G3917" s="196"/>
    </row>
    <row r="3918" spans="2:7" ht="14.25">
      <c r="B3918" s="193"/>
      <c r="C3918" s="193"/>
      <c r="D3918" s="194"/>
      <c r="E3918" s="195"/>
      <c r="F3918" s="196"/>
      <c r="G3918" s="196"/>
    </row>
    <row r="3919" spans="2:7" ht="14.25">
      <c r="B3919" s="193"/>
      <c r="C3919" s="193"/>
      <c r="D3919" s="194"/>
      <c r="E3919" s="195"/>
      <c r="F3919" s="196"/>
      <c r="G3919" s="196"/>
    </row>
    <row r="3920" spans="2:7" ht="14.25">
      <c r="B3920" s="193"/>
      <c r="C3920" s="193"/>
      <c r="D3920" s="194"/>
      <c r="E3920" s="195"/>
      <c r="F3920" s="196"/>
      <c r="G3920" s="196"/>
    </row>
    <row r="3921" spans="2:7" ht="14.25">
      <c r="B3921" s="197"/>
      <c r="C3921" s="197"/>
      <c r="D3921" s="197"/>
      <c r="E3921" s="196"/>
      <c r="F3921" s="197"/>
      <c r="G3921" s="196"/>
    </row>
    <row r="3922" spans="2:7" ht="14.25">
      <c r="B3922" s="197"/>
      <c r="C3922" s="197"/>
      <c r="D3922" s="197"/>
      <c r="E3922" s="198"/>
      <c r="F3922" s="198"/>
      <c r="G3922" s="196"/>
    </row>
    <row r="3923" spans="2:7" ht="14.25">
      <c r="B3923" s="189"/>
      <c r="C3923" s="189"/>
      <c r="D3923" s="189"/>
      <c r="E3923" s="189"/>
      <c r="F3923" s="189"/>
      <c r="G3923" s="189"/>
    </row>
    <row r="3924" spans="2:7" ht="15">
      <c r="B3924" s="186"/>
      <c r="C3924" s="186"/>
      <c r="D3924" s="187"/>
      <c r="E3924" s="188"/>
      <c r="F3924" s="188"/>
      <c r="G3924" s="188"/>
    </row>
    <row r="3925" spans="2:7" ht="14.25">
      <c r="B3925" s="189"/>
      <c r="C3925" s="189"/>
      <c r="D3925" s="190"/>
      <c r="E3925" s="191"/>
      <c r="F3925" s="192"/>
      <c r="G3925" s="192"/>
    </row>
    <row r="3926" spans="2:7" ht="14.25">
      <c r="B3926" s="193"/>
      <c r="C3926" s="193"/>
      <c r="D3926" s="194"/>
      <c r="E3926" s="195"/>
      <c r="F3926" s="196"/>
      <c r="G3926" s="196"/>
    </row>
    <row r="3927" spans="2:7" ht="14.25">
      <c r="B3927" s="193"/>
      <c r="C3927" s="193"/>
      <c r="D3927" s="194"/>
      <c r="E3927" s="195"/>
      <c r="F3927" s="196"/>
      <c r="G3927" s="196"/>
    </row>
    <row r="3928" spans="2:7" ht="14.25">
      <c r="B3928" s="193"/>
      <c r="C3928" s="193"/>
      <c r="D3928" s="194"/>
      <c r="E3928" s="195"/>
      <c r="F3928" s="196"/>
      <c r="G3928" s="196"/>
    </row>
    <row r="3929" spans="2:7" ht="14.25">
      <c r="B3929" s="193"/>
      <c r="C3929" s="193"/>
      <c r="D3929" s="194"/>
      <c r="E3929" s="195"/>
      <c r="F3929" s="196"/>
      <c r="G3929" s="196"/>
    </row>
    <row r="3930" spans="2:7" ht="14.25">
      <c r="B3930" s="193"/>
      <c r="C3930" s="193"/>
      <c r="D3930" s="194"/>
      <c r="E3930" s="195"/>
      <c r="F3930" s="196"/>
      <c r="G3930" s="196"/>
    </row>
    <row r="3931" spans="2:7" ht="14.25">
      <c r="B3931" s="193"/>
      <c r="C3931" s="193"/>
      <c r="D3931" s="194"/>
      <c r="E3931" s="195"/>
      <c r="F3931" s="196"/>
      <c r="G3931" s="196"/>
    </row>
    <row r="3932" spans="2:7" ht="14.25">
      <c r="B3932" s="197"/>
      <c r="C3932" s="197"/>
      <c r="D3932" s="197"/>
      <c r="E3932" s="196"/>
      <c r="F3932" s="197"/>
      <c r="G3932" s="196"/>
    </row>
    <row r="3933" spans="2:7" ht="14.25">
      <c r="B3933" s="197"/>
      <c r="C3933" s="197"/>
      <c r="D3933" s="197"/>
      <c r="E3933" s="198"/>
      <c r="F3933" s="198"/>
      <c r="G3933" s="196"/>
    </row>
    <row r="3934" spans="2:7" ht="14.25">
      <c r="B3934" s="189"/>
      <c r="C3934" s="189"/>
      <c r="D3934" s="189"/>
      <c r="E3934" s="189"/>
      <c r="F3934" s="189"/>
      <c r="G3934" s="189"/>
    </row>
    <row r="3935" spans="2:7" ht="15">
      <c r="B3935" s="186"/>
      <c r="C3935" s="186"/>
      <c r="D3935" s="187"/>
      <c r="E3935" s="188"/>
      <c r="F3935" s="188"/>
      <c r="G3935" s="188"/>
    </row>
    <row r="3936" spans="2:7" ht="14.25">
      <c r="B3936" s="189"/>
      <c r="C3936" s="189"/>
      <c r="D3936" s="190"/>
      <c r="E3936" s="191"/>
      <c r="F3936" s="192"/>
      <c r="G3936" s="192"/>
    </row>
    <row r="3937" spans="2:7" ht="14.25">
      <c r="B3937" s="193"/>
      <c r="C3937" s="193"/>
      <c r="D3937" s="194"/>
      <c r="E3937" s="195"/>
      <c r="F3937" s="196"/>
      <c r="G3937" s="196"/>
    </row>
    <row r="3938" spans="2:7" ht="14.25">
      <c r="B3938" s="193"/>
      <c r="C3938" s="193"/>
      <c r="D3938" s="194"/>
      <c r="E3938" s="195"/>
      <c r="F3938" s="196"/>
      <c r="G3938" s="196"/>
    </row>
    <row r="3939" spans="2:7" ht="14.25">
      <c r="B3939" s="193"/>
      <c r="C3939" s="193"/>
      <c r="D3939" s="194"/>
      <c r="E3939" s="195"/>
      <c r="F3939" s="196"/>
      <c r="G3939" s="196"/>
    </row>
    <row r="3940" spans="2:7" ht="14.25">
      <c r="B3940" s="193"/>
      <c r="C3940" s="193"/>
      <c r="D3940" s="194"/>
      <c r="E3940" s="195"/>
      <c r="F3940" s="196"/>
      <c r="G3940" s="196"/>
    </row>
    <row r="3941" spans="2:7" ht="14.25">
      <c r="B3941" s="193"/>
      <c r="C3941" s="193"/>
      <c r="D3941" s="194"/>
      <c r="E3941" s="195"/>
      <c r="F3941" s="196"/>
      <c r="G3941" s="196"/>
    </row>
    <row r="3942" spans="2:7" ht="14.25">
      <c r="B3942" s="193"/>
      <c r="C3942" s="193"/>
      <c r="D3942" s="194"/>
      <c r="E3942" s="195"/>
      <c r="F3942" s="196"/>
      <c r="G3942" s="196"/>
    </row>
    <row r="3943" spans="2:7" ht="14.25">
      <c r="B3943" s="193"/>
      <c r="C3943" s="193"/>
      <c r="D3943" s="194"/>
      <c r="E3943" s="195"/>
      <c r="F3943" s="196"/>
      <c r="G3943" s="196"/>
    </row>
    <row r="3944" spans="2:7" ht="14.25">
      <c r="B3944" s="197"/>
      <c r="C3944" s="197"/>
      <c r="D3944" s="197"/>
      <c r="E3944" s="196"/>
      <c r="F3944" s="197"/>
      <c r="G3944" s="196"/>
    </row>
    <row r="3945" spans="2:7" ht="14.25">
      <c r="B3945" s="197"/>
      <c r="C3945" s="197"/>
      <c r="D3945" s="197"/>
      <c r="E3945" s="198"/>
      <c r="F3945" s="198"/>
      <c r="G3945" s="196"/>
    </row>
    <row r="3946" spans="2:7" ht="14.25">
      <c r="B3946" s="189"/>
      <c r="C3946" s="189"/>
      <c r="D3946" s="189"/>
      <c r="E3946" s="189"/>
      <c r="F3946" s="189"/>
      <c r="G3946" s="189"/>
    </row>
    <row r="3947" spans="2:7" ht="15">
      <c r="B3947" s="186"/>
      <c r="C3947" s="186"/>
      <c r="D3947" s="187"/>
      <c r="E3947" s="188"/>
      <c r="F3947" s="188"/>
      <c r="G3947" s="188"/>
    </row>
    <row r="3948" spans="2:7" ht="14.25">
      <c r="B3948" s="189"/>
      <c r="C3948" s="189"/>
      <c r="D3948" s="190"/>
      <c r="E3948" s="191"/>
      <c r="F3948" s="192"/>
      <c r="G3948" s="192"/>
    </row>
    <row r="3949" spans="2:7" ht="14.25">
      <c r="B3949" s="193"/>
      <c r="C3949" s="193"/>
      <c r="D3949" s="194"/>
      <c r="E3949" s="195"/>
      <c r="F3949" s="196"/>
      <c r="G3949" s="196"/>
    </row>
    <row r="3950" spans="2:7" ht="14.25">
      <c r="B3950" s="193"/>
      <c r="C3950" s="193"/>
      <c r="D3950" s="194"/>
      <c r="E3950" s="195"/>
      <c r="F3950" s="196"/>
      <c r="G3950" s="196"/>
    </row>
    <row r="3951" spans="2:7" ht="14.25">
      <c r="B3951" s="193"/>
      <c r="C3951" s="193"/>
      <c r="D3951" s="194"/>
      <c r="E3951" s="195"/>
      <c r="F3951" s="196"/>
      <c r="G3951" s="196"/>
    </row>
    <row r="3952" spans="2:7" ht="14.25">
      <c r="B3952" s="193"/>
      <c r="C3952" s="193"/>
      <c r="D3952" s="194"/>
      <c r="E3952" s="195"/>
      <c r="F3952" s="196"/>
      <c r="G3952" s="196"/>
    </row>
    <row r="3953" spans="2:7" ht="14.25">
      <c r="B3953" s="193"/>
      <c r="C3953" s="193"/>
      <c r="D3953" s="194"/>
      <c r="E3953" s="195"/>
      <c r="F3953" s="196"/>
      <c r="G3953" s="196"/>
    </row>
    <row r="3954" spans="2:7" ht="14.25">
      <c r="B3954" s="193"/>
      <c r="C3954" s="193"/>
      <c r="D3954" s="194"/>
      <c r="E3954" s="195"/>
      <c r="F3954" s="196"/>
      <c r="G3954" s="196"/>
    </row>
    <row r="3955" spans="2:7" ht="14.25">
      <c r="B3955" s="193"/>
      <c r="C3955" s="193"/>
      <c r="D3955" s="194"/>
      <c r="E3955" s="195"/>
      <c r="F3955" s="196"/>
      <c r="G3955" s="196"/>
    </row>
    <row r="3956" spans="2:7" ht="14.25">
      <c r="B3956" s="193"/>
      <c r="C3956" s="193"/>
      <c r="D3956" s="194"/>
      <c r="E3956" s="195"/>
      <c r="F3956" s="196"/>
      <c r="G3956" s="196"/>
    </row>
    <row r="3957" spans="2:7" ht="14.25">
      <c r="B3957" s="193"/>
      <c r="C3957" s="193"/>
      <c r="D3957" s="194"/>
      <c r="E3957" s="195"/>
      <c r="F3957" s="196"/>
      <c r="G3957" s="196"/>
    </row>
    <row r="3958" spans="2:7" ht="14.25">
      <c r="B3958" s="193"/>
      <c r="C3958" s="193"/>
      <c r="D3958" s="194"/>
      <c r="E3958" s="195"/>
      <c r="F3958" s="196"/>
      <c r="G3958" s="196"/>
    </row>
    <row r="3959" spans="2:7" ht="14.25">
      <c r="B3959" s="193"/>
      <c r="C3959" s="193"/>
      <c r="D3959" s="194"/>
      <c r="E3959" s="195"/>
      <c r="F3959" s="196"/>
      <c r="G3959" s="196"/>
    </row>
    <row r="3960" spans="2:7" ht="14.25">
      <c r="B3960" s="197"/>
      <c r="C3960" s="197"/>
      <c r="D3960" s="197"/>
      <c r="E3960" s="196"/>
      <c r="F3960" s="197"/>
      <c r="G3960" s="196"/>
    </row>
    <row r="3961" spans="2:7" ht="14.25">
      <c r="B3961" s="197"/>
      <c r="C3961" s="197"/>
      <c r="D3961" s="197"/>
      <c r="E3961" s="198"/>
      <c r="F3961" s="198"/>
      <c r="G3961" s="196"/>
    </row>
    <row r="3962" spans="2:7" ht="14.25">
      <c r="B3962" s="189"/>
      <c r="C3962" s="189"/>
      <c r="D3962" s="189"/>
      <c r="E3962" s="189"/>
      <c r="F3962" s="189"/>
      <c r="G3962" s="189"/>
    </row>
    <row r="3963" spans="2:7" ht="15">
      <c r="B3963" s="186"/>
      <c r="C3963" s="186"/>
      <c r="D3963" s="187"/>
      <c r="E3963" s="188"/>
      <c r="F3963" s="188"/>
      <c r="G3963" s="188"/>
    </row>
    <row r="3964" spans="2:7" ht="14.25">
      <c r="B3964" s="189"/>
      <c r="C3964" s="189"/>
      <c r="D3964" s="190"/>
      <c r="E3964" s="191"/>
      <c r="F3964" s="192"/>
      <c r="G3964" s="192"/>
    </row>
    <row r="3965" spans="2:7" ht="14.25">
      <c r="B3965" s="193"/>
      <c r="C3965" s="193"/>
      <c r="D3965" s="194"/>
      <c r="E3965" s="195"/>
      <c r="F3965" s="196"/>
      <c r="G3965" s="196"/>
    </row>
    <row r="3966" spans="2:7" ht="14.25">
      <c r="B3966" s="193"/>
      <c r="C3966" s="193"/>
      <c r="D3966" s="194"/>
      <c r="E3966" s="195"/>
      <c r="F3966" s="196"/>
      <c r="G3966" s="196"/>
    </row>
    <row r="3967" spans="2:7" ht="14.25">
      <c r="B3967" s="193"/>
      <c r="C3967" s="193"/>
      <c r="D3967" s="194"/>
      <c r="E3967" s="195"/>
      <c r="F3967" s="196"/>
      <c r="G3967" s="196"/>
    </row>
    <row r="3968" spans="2:7" ht="14.25">
      <c r="B3968" s="193"/>
      <c r="C3968" s="193"/>
      <c r="D3968" s="194"/>
      <c r="E3968" s="195"/>
      <c r="F3968" s="196"/>
      <c r="G3968" s="196"/>
    </row>
    <row r="3969" spans="2:7" ht="14.25">
      <c r="B3969" s="197"/>
      <c r="C3969" s="197"/>
      <c r="D3969" s="197"/>
      <c r="E3969" s="196"/>
      <c r="F3969" s="197"/>
      <c r="G3969" s="196"/>
    </row>
    <row r="3970" spans="2:7" ht="14.25">
      <c r="B3970" s="197"/>
      <c r="C3970" s="197"/>
      <c r="D3970" s="197"/>
      <c r="E3970" s="198"/>
      <c r="F3970" s="198"/>
      <c r="G3970" s="196"/>
    </row>
    <row r="3971" spans="2:7" ht="14.25">
      <c r="B3971" s="189"/>
      <c r="C3971" s="189"/>
      <c r="D3971" s="189"/>
      <c r="E3971" s="189"/>
      <c r="F3971" s="189"/>
      <c r="G3971" s="189"/>
    </row>
    <row r="3972" spans="2:7" ht="15">
      <c r="B3972" s="186"/>
      <c r="C3972" s="186"/>
      <c r="D3972" s="187"/>
      <c r="E3972" s="188"/>
      <c r="F3972" s="188"/>
      <c r="G3972" s="188"/>
    </row>
    <row r="3973" spans="2:7" ht="14.25">
      <c r="B3973" s="189"/>
      <c r="C3973" s="189"/>
      <c r="D3973" s="190"/>
      <c r="E3973" s="191"/>
      <c r="F3973" s="192"/>
      <c r="G3973" s="192"/>
    </row>
    <row r="3974" spans="2:7" ht="14.25">
      <c r="B3974" s="193"/>
      <c r="C3974" s="193"/>
      <c r="D3974" s="194"/>
      <c r="E3974" s="195"/>
      <c r="F3974" s="196"/>
      <c r="G3974" s="196"/>
    </row>
    <row r="3975" spans="2:7" ht="14.25">
      <c r="B3975" s="193"/>
      <c r="C3975" s="193"/>
      <c r="D3975" s="194"/>
      <c r="E3975" s="195"/>
      <c r="F3975" s="196"/>
      <c r="G3975" s="196"/>
    </row>
    <row r="3976" spans="2:7" ht="14.25">
      <c r="B3976" s="193"/>
      <c r="C3976" s="193"/>
      <c r="D3976" s="194"/>
      <c r="E3976" s="195"/>
      <c r="F3976" s="196"/>
      <c r="G3976" s="196"/>
    </row>
    <row r="3977" spans="2:7" ht="14.25">
      <c r="B3977" s="193"/>
      <c r="C3977" s="193"/>
      <c r="D3977" s="194"/>
      <c r="E3977" s="195"/>
      <c r="F3977" s="196"/>
      <c r="G3977" s="196"/>
    </row>
    <row r="3978" spans="2:7" ht="14.25">
      <c r="B3978" s="197"/>
      <c r="C3978" s="197"/>
      <c r="D3978" s="197"/>
      <c r="E3978" s="196"/>
      <c r="F3978" s="197"/>
      <c r="G3978" s="196"/>
    </row>
    <row r="3979" spans="2:7" ht="14.25">
      <c r="B3979" s="197"/>
      <c r="C3979" s="197"/>
      <c r="D3979" s="197"/>
      <c r="E3979" s="198"/>
      <c r="F3979" s="198"/>
      <c r="G3979" s="196"/>
    </row>
    <row r="3980" spans="2:7" ht="14.25">
      <c r="B3980" s="189"/>
      <c r="C3980" s="189"/>
      <c r="D3980" s="189"/>
      <c r="E3980" s="189"/>
      <c r="F3980" s="189"/>
      <c r="G3980" s="189"/>
    </row>
    <row r="3981" spans="2:7" ht="15">
      <c r="B3981" s="186"/>
      <c r="C3981" s="186"/>
      <c r="D3981" s="187"/>
      <c r="E3981" s="188"/>
      <c r="F3981" s="188"/>
      <c r="G3981" s="188"/>
    </row>
    <row r="3982" spans="2:7" ht="14.25">
      <c r="B3982" s="189"/>
      <c r="C3982" s="189"/>
      <c r="D3982" s="190"/>
      <c r="E3982" s="191"/>
      <c r="F3982" s="192"/>
      <c r="G3982" s="192"/>
    </row>
    <row r="3983" spans="2:7" ht="14.25">
      <c r="B3983" s="193"/>
      <c r="C3983" s="193"/>
      <c r="D3983" s="194"/>
      <c r="E3983" s="195"/>
      <c r="F3983" s="196"/>
      <c r="G3983" s="196"/>
    </row>
    <row r="3984" spans="2:7" ht="14.25">
      <c r="B3984" s="193"/>
      <c r="C3984" s="193"/>
      <c r="D3984" s="194"/>
      <c r="E3984" s="195"/>
      <c r="F3984" s="196"/>
      <c r="G3984" s="196"/>
    </row>
    <row r="3985" spans="2:7" ht="14.25">
      <c r="B3985" s="193"/>
      <c r="C3985" s="193"/>
      <c r="D3985" s="194"/>
      <c r="E3985" s="195"/>
      <c r="F3985" s="196"/>
      <c r="G3985" s="196"/>
    </row>
    <row r="3986" spans="2:7" ht="14.25">
      <c r="B3986" s="197"/>
      <c r="C3986" s="197"/>
      <c r="D3986" s="197"/>
      <c r="E3986" s="196"/>
      <c r="F3986" s="197"/>
      <c r="G3986" s="196"/>
    </row>
    <row r="3987" spans="2:7" ht="14.25">
      <c r="B3987" s="197"/>
      <c r="C3987" s="197"/>
      <c r="D3987" s="197"/>
      <c r="E3987" s="198"/>
      <c r="F3987" s="198"/>
      <c r="G3987" s="196"/>
    </row>
    <row r="3988" spans="2:7" ht="14.25">
      <c r="B3988" s="189"/>
      <c r="C3988" s="189"/>
      <c r="D3988" s="189"/>
      <c r="E3988" s="189"/>
      <c r="F3988" s="189"/>
      <c r="G3988" s="189"/>
    </row>
    <row r="3989" spans="2:7" ht="15">
      <c r="B3989" s="186"/>
      <c r="C3989" s="186"/>
      <c r="D3989" s="187"/>
      <c r="E3989" s="188"/>
      <c r="F3989" s="188"/>
      <c r="G3989" s="188"/>
    </row>
    <row r="3990" spans="2:7" ht="14.25">
      <c r="B3990" s="189"/>
      <c r="C3990" s="189"/>
      <c r="D3990" s="190"/>
      <c r="E3990" s="191"/>
      <c r="F3990" s="192"/>
      <c r="G3990" s="192"/>
    </row>
    <row r="3991" spans="2:7" ht="14.25">
      <c r="B3991" s="193"/>
      <c r="C3991" s="193"/>
      <c r="D3991" s="194"/>
      <c r="E3991" s="195"/>
      <c r="F3991" s="196"/>
      <c r="G3991" s="196"/>
    </row>
    <row r="3992" spans="2:7" ht="14.25">
      <c r="B3992" s="193"/>
      <c r="C3992" s="193"/>
      <c r="D3992" s="194"/>
      <c r="E3992" s="195"/>
      <c r="F3992" s="196"/>
      <c r="G3992" s="196"/>
    </row>
    <row r="3993" spans="2:7" ht="14.25">
      <c r="B3993" s="193"/>
      <c r="C3993" s="193"/>
      <c r="D3993" s="194"/>
      <c r="E3993" s="195"/>
      <c r="F3993" s="196"/>
      <c r="G3993" s="196"/>
    </row>
    <row r="3994" spans="2:7" ht="14.25">
      <c r="B3994" s="193"/>
      <c r="C3994" s="193"/>
      <c r="D3994" s="194"/>
      <c r="E3994" s="195"/>
      <c r="F3994" s="196"/>
      <c r="G3994" s="196"/>
    </row>
    <row r="3995" spans="2:7" ht="14.25">
      <c r="B3995" s="193"/>
      <c r="C3995" s="193"/>
      <c r="D3995" s="194"/>
      <c r="E3995" s="195"/>
      <c r="F3995" s="196"/>
      <c r="G3995" s="196"/>
    </row>
    <row r="3996" spans="2:7" ht="14.25">
      <c r="B3996" s="197"/>
      <c r="C3996" s="197"/>
      <c r="D3996" s="197"/>
      <c r="E3996" s="196"/>
      <c r="F3996" s="197"/>
      <c r="G3996" s="196"/>
    </row>
    <row r="3997" spans="2:7" ht="14.25">
      <c r="B3997" s="197"/>
      <c r="C3997" s="197"/>
      <c r="D3997" s="197"/>
      <c r="E3997" s="198"/>
      <c r="F3997" s="198"/>
      <c r="G3997" s="196"/>
    </row>
    <row r="3998" spans="2:7" ht="14.25">
      <c r="B3998" s="189"/>
      <c r="C3998" s="189"/>
      <c r="D3998" s="189"/>
      <c r="E3998" s="189"/>
      <c r="F3998" s="189"/>
      <c r="G3998" s="189"/>
    </row>
    <row r="3999" spans="2:7" ht="15">
      <c r="B3999" s="186"/>
      <c r="C3999" s="186"/>
      <c r="D3999" s="187"/>
      <c r="E3999" s="188"/>
      <c r="F3999" s="188"/>
      <c r="G3999" s="188"/>
    </row>
    <row r="4000" spans="2:7" ht="14.25">
      <c r="B4000" s="189"/>
      <c r="C4000" s="189"/>
      <c r="D4000" s="190"/>
      <c r="E4000" s="191"/>
      <c r="F4000" s="192"/>
      <c r="G4000" s="192"/>
    </row>
    <row r="4001" spans="2:7" ht="14.25">
      <c r="B4001" s="193"/>
      <c r="C4001" s="193"/>
      <c r="D4001" s="194"/>
      <c r="E4001" s="195"/>
      <c r="F4001" s="196"/>
      <c r="G4001" s="196"/>
    </row>
    <row r="4002" spans="2:7" ht="14.25">
      <c r="B4002" s="197"/>
      <c r="C4002" s="197"/>
      <c r="D4002" s="197"/>
      <c r="E4002" s="196"/>
      <c r="F4002" s="197"/>
      <c r="G4002" s="196"/>
    </row>
    <row r="4003" spans="2:7" ht="14.25">
      <c r="B4003" s="197"/>
      <c r="C4003" s="197"/>
      <c r="D4003" s="197"/>
      <c r="E4003" s="198"/>
      <c r="F4003" s="198"/>
      <c r="G4003" s="196"/>
    </row>
    <row r="4004" spans="2:7" ht="14.25">
      <c r="B4004" s="189"/>
      <c r="C4004" s="189"/>
      <c r="D4004" s="189"/>
      <c r="E4004" s="189"/>
      <c r="F4004" s="189"/>
      <c r="G4004" s="189"/>
    </row>
    <row r="4005" spans="2:7" ht="15">
      <c r="B4005" s="186"/>
      <c r="C4005" s="186"/>
      <c r="D4005" s="187"/>
      <c r="E4005" s="188"/>
      <c r="F4005" s="188"/>
      <c r="G4005" s="188"/>
    </row>
    <row r="4006" spans="2:7" ht="14.25">
      <c r="B4006" s="189"/>
      <c r="C4006" s="189"/>
      <c r="D4006" s="190"/>
      <c r="E4006" s="191"/>
      <c r="F4006" s="192"/>
      <c r="G4006" s="192"/>
    </row>
    <row r="4007" spans="2:7" ht="14.25">
      <c r="B4007" s="193"/>
      <c r="C4007" s="193"/>
      <c r="D4007" s="194"/>
      <c r="E4007" s="195"/>
      <c r="F4007" s="196"/>
      <c r="G4007" s="196"/>
    </row>
    <row r="4008" spans="2:7" ht="14.25">
      <c r="B4008" s="197"/>
      <c r="C4008" s="197"/>
      <c r="D4008" s="197"/>
      <c r="E4008" s="196"/>
      <c r="F4008" s="197"/>
      <c r="G4008" s="196"/>
    </row>
    <row r="4009" spans="2:7" ht="14.25">
      <c r="B4009" s="197"/>
      <c r="C4009" s="197"/>
      <c r="D4009" s="197"/>
      <c r="E4009" s="198"/>
      <c r="F4009" s="198"/>
      <c r="G4009" s="196"/>
    </row>
    <row r="4010" spans="2:7" ht="14.25">
      <c r="B4010" s="189"/>
      <c r="C4010" s="189"/>
      <c r="D4010" s="189"/>
      <c r="E4010" s="189"/>
      <c r="F4010" s="189"/>
      <c r="G4010" s="189"/>
    </row>
    <row r="4011" spans="2:7" ht="15">
      <c r="B4011" s="186"/>
      <c r="C4011" s="186"/>
      <c r="D4011" s="187"/>
      <c r="E4011" s="188"/>
      <c r="F4011" s="188"/>
      <c r="G4011" s="188"/>
    </row>
    <row r="4012" spans="2:7" ht="14.25">
      <c r="B4012" s="189"/>
      <c r="C4012" s="189"/>
      <c r="D4012" s="190"/>
      <c r="E4012" s="191"/>
      <c r="F4012" s="192"/>
      <c r="G4012" s="192"/>
    </row>
    <row r="4013" spans="2:7" ht="14.25">
      <c r="B4013" s="193"/>
      <c r="C4013" s="193"/>
      <c r="D4013" s="194"/>
      <c r="E4013" s="195"/>
      <c r="F4013" s="196"/>
      <c r="G4013" s="196"/>
    </row>
    <row r="4014" spans="2:7" ht="14.25">
      <c r="B4014" s="197"/>
      <c r="C4014" s="197"/>
      <c r="D4014" s="197"/>
      <c r="E4014" s="196"/>
      <c r="F4014" s="197"/>
      <c r="G4014" s="196"/>
    </row>
    <row r="4015" spans="2:7" ht="14.25">
      <c r="B4015" s="197"/>
      <c r="C4015" s="197"/>
      <c r="D4015" s="197"/>
      <c r="E4015" s="198"/>
      <c r="F4015" s="198"/>
      <c r="G4015" s="196"/>
    </row>
    <row r="4016" spans="2:7" ht="14.25">
      <c r="B4016" s="189"/>
      <c r="C4016" s="189"/>
      <c r="D4016" s="189"/>
      <c r="E4016" s="189"/>
      <c r="F4016" s="189"/>
      <c r="G4016" s="189"/>
    </row>
    <row r="4017" spans="2:7" ht="15">
      <c r="B4017" s="186"/>
      <c r="C4017" s="186"/>
      <c r="D4017" s="187"/>
      <c r="E4017" s="188"/>
      <c r="F4017" s="188"/>
      <c r="G4017" s="188"/>
    </row>
    <row r="4018" spans="2:7" ht="14.25">
      <c r="B4018" s="189"/>
      <c r="C4018" s="189"/>
      <c r="D4018" s="190"/>
      <c r="E4018" s="191"/>
      <c r="F4018" s="192"/>
      <c r="G4018" s="192"/>
    </row>
    <row r="4019" spans="2:7" ht="14.25">
      <c r="B4019" s="193"/>
      <c r="C4019" s="193"/>
      <c r="D4019" s="194"/>
      <c r="E4019" s="195"/>
      <c r="F4019" s="196"/>
      <c r="G4019" s="196"/>
    </row>
    <row r="4020" spans="2:7" ht="14.25">
      <c r="B4020" s="197"/>
      <c r="C4020" s="197"/>
      <c r="D4020" s="197"/>
      <c r="E4020" s="196"/>
      <c r="F4020" s="197"/>
      <c r="G4020" s="196"/>
    </row>
    <row r="4021" spans="2:7" ht="14.25">
      <c r="B4021" s="197"/>
      <c r="C4021" s="197"/>
      <c r="D4021" s="197"/>
      <c r="E4021" s="198"/>
      <c r="F4021" s="198"/>
      <c r="G4021" s="196"/>
    </row>
    <row r="4022" spans="2:7" ht="14.25">
      <c r="B4022" s="189"/>
      <c r="C4022" s="189"/>
      <c r="D4022" s="189"/>
      <c r="E4022" s="189"/>
      <c r="F4022" s="189"/>
      <c r="G4022" s="189"/>
    </row>
    <row r="4023" spans="2:7" ht="15">
      <c r="B4023" s="186"/>
      <c r="C4023" s="186"/>
      <c r="D4023" s="187"/>
      <c r="E4023" s="188"/>
      <c r="F4023" s="188"/>
      <c r="G4023" s="188"/>
    </row>
    <row r="4024" spans="2:7" ht="14.25">
      <c r="B4024" s="189"/>
      <c r="C4024" s="189"/>
      <c r="D4024" s="190"/>
      <c r="E4024" s="191"/>
      <c r="F4024" s="192"/>
      <c r="G4024" s="192"/>
    </row>
    <row r="4025" spans="2:7" ht="14.25">
      <c r="B4025" s="193"/>
      <c r="C4025" s="193"/>
      <c r="D4025" s="194"/>
      <c r="E4025" s="195"/>
      <c r="F4025" s="196"/>
      <c r="G4025" s="196"/>
    </row>
    <row r="4026" spans="2:7" ht="14.25">
      <c r="B4026" s="193"/>
      <c r="C4026" s="193"/>
      <c r="D4026" s="194"/>
      <c r="E4026" s="195"/>
      <c r="F4026" s="196"/>
      <c r="G4026" s="196"/>
    </row>
    <row r="4027" spans="2:7" ht="14.25">
      <c r="B4027" s="193"/>
      <c r="C4027" s="193"/>
      <c r="D4027" s="194"/>
      <c r="E4027" s="195"/>
      <c r="F4027" s="196"/>
      <c r="G4027" s="196"/>
    </row>
    <row r="4028" spans="2:7" ht="14.25">
      <c r="B4028" s="193"/>
      <c r="C4028" s="193"/>
      <c r="D4028" s="194"/>
      <c r="E4028" s="195"/>
      <c r="F4028" s="196"/>
      <c r="G4028" s="196"/>
    </row>
    <row r="4029" spans="2:7" ht="14.25">
      <c r="B4029" s="197"/>
      <c r="C4029" s="197"/>
      <c r="D4029" s="197"/>
      <c r="E4029" s="196"/>
      <c r="F4029" s="197"/>
      <c r="G4029" s="196"/>
    </row>
    <row r="4030" spans="2:7" ht="14.25">
      <c r="B4030" s="197"/>
      <c r="C4030" s="197"/>
      <c r="D4030" s="197"/>
      <c r="E4030" s="198"/>
      <c r="F4030" s="198"/>
      <c r="G4030" s="196"/>
    </row>
    <row r="4031" spans="2:7" ht="14.25">
      <c r="B4031" s="189"/>
      <c r="C4031" s="189"/>
      <c r="D4031" s="189"/>
      <c r="E4031" s="189"/>
      <c r="F4031" s="189"/>
      <c r="G4031" s="189"/>
    </row>
    <row r="4032" spans="2:7" ht="15">
      <c r="B4032" s="186"/>
      <c r="C4032" s="186"/>
      <c r="D4032" s="187"/>
      <c r="E4032" s="188"/>
      <c r="F4032" s="188"/>
      <c r="G4032" s="188"/>
    </row>
    <row r="4033" spans="2:7" ht="14.25">
      <c r="B4033" s="189"/>
      <c r="C4033" s="189"/>
      <c r="D4033" s="190"/>
      <c r="E4033" s="191"/>
      <c r="F4033" s="192"/>
      <c r="G4033" s="192"/>
    </row>
    <row r="4034" spans="2:7" ht="14.25">
      <c r="B4034" s="193"/>
      <c r="C4034" s="193"/>
      <c r="D4034" s="194"/>
      <c r="E4034" s="195"/>
      <c r="F4034" s="196"/>
      <c r="G4034" s="196"/>
    </row>
    <row r="4035" spans="2:7" ht="14.25">
      <c r="B4035" s="193"/>
      <c r="C4035" s="193"/>
      <c r="D4035" s="194"/>
      <c r="E4035" s="195"/>
      <c r="F4035" s="196"/>
      <c r="G4035" s="196"/>
    </row>
    <row r="4036" spans="2:7" ht="14.25">
      <c r="B4036" s="193"/>
      <c r="C4036" s="193"/>
      <c r="D4036" s="194"/>
      <c r="E4036" s="195"/>
      <c r="F4036" s="196"/>
      <c r="G4036" s="196"/>
    </row>
    <row r="4037" spans="2:7" ht="14.25">
      <c r="B4037" s="197"/>
      <c r="C4037" s="197"/>
      <c r="D4037" s="197"/>
      <c r="E4037" s="196"/>
      <c r="F4037" s="197"/>
      <c r="G4037" s="196"/>
    </row>
    <row r="4038" spans="2:7" ht="14.25">
      <c r="B4038" s="197"/>
      <c r="C4038" s="197"/>
      <c r="D4038" s="197"/>
      <c r="E4038" s="198"/>
      <c r="F4038" s="198"/>
      <c r="G4038" s="196"/>
    </row>
    <row r="4039" spans="2:7" ht="14.25">
      <c r="B4039" s="189"/>
      <c r="C4039" s="189"/>
      <c r="D4039" s="189"/>
      <c r="E4039" s="189"/>
      <c r="F4039" s="189"/>
      <c r="G4039" s="189"/>
    </row>
    <row r="4040" spans="2:7" ht="15">
      <c r="B4040" s="186"/>
      <c r="C4040" s="186"/>
      <c r="D4040" s="187"/>
      <c r="E4040" s="188"/>
      <c r="F4040" s="188"/>
      <c r="G4040" s="188"/>
    </row>
    <row r="4041" spans="2:7" ht="14.25">
      <c r="B4041" s="189"/>
      <c r="C4041" s="189"/>
      <c r="D4041" s="190"/>
      <c r="E4041" s="191"/>
      <c r="F4041" s="192"/>
      <c r="G4041" s="192"/>
    </row>
    <row r="4042" spans="2:7" ht="14.25">
      <c r="B4042" s="193"/>
      <c r="C4042" s="193"/>
      <c r="D4042" s="194"/>
      <c r="E4042" s="195"/>
      <c r="F4042" s="196"/>
      <c r="G4042" s="196"/>
    </row>
    <row r="4043" spans="2:7" ht="14.25">
      <c r="B4043" s="193"/>
      <c r="C4043" s="193"/>
      <c r="D4043" s="194"/>
      <c r="E4043" s="195"/>
      <c r="F4043" s="196"/>
      <c r="G4043" s="196"/>
    </row>
    <row r="4044" spans="2:7" ht="14.25">
      <c r="B4044" s="193"/>
      <c r="C4044" s="193"/>
      <c r="D4044" s="194"/>
      <c r="E4044" s="195"/>
      <c r="F4044" s="196"/>
      <c r="G4044" s="196"/>
    </row>
    <row r="4045" spans="2:7" ht="14.25">
      <c r="B4045" s="193"/>
      <c r="C4045" s="193"/>
      <c r="D4045" s="194"/>
      <c r="E4045" s="195"/>
      <c r="F4045" s="196"/>
      <c r="G4045" s="196"/>
    </row>
    <row r="4046" spans="2:7" ht="14.25">
      <c r="B4046" s="193"/>
      <c r="C4046" s="193"/>
      <c r="D4046" s="194"/>
      <c r="E4046" s="195"/>
      <c r="F4046" s="196"/>
      <c r="G4046" s="196"/>
    </row>
    <row r="4047" spans="2:7" ht="14.25">
      <c r="B4047" s="193"/>
      <c r="C4047" s="193"/>
      <c r="D4047" s="194"/>
      <c r="E4047" s="195"/>
      <c r="F4047" s="196"/>
      <c r="G4047" s="196"/>
    </row>
    <row r="4048" spans="2:7" ht="14.25">
      <c r="B4048" s="197"/>
      <c r="C4048" s="197"/>
      <c r="D4048" s="197"/>
      <c r="E4048" s="196"/>
      <c r="F4048" s="197"/>
      <c r="G4048" s="196"/>
    </row>
    <row r="4049" spans="2:7" ht="14.25">
      <c r="B4049" s="197"/>
      <c r="C4049" s="197"/>
      <c r="D4049" s="197"/>
      <c r="E4049" s="198"/>
      <c r="F4049" s="198"/>
      <c r="G4049" s="196"/>
    </row>
    <row r="4050" spans="2:7" ht="14.25">
      <c r="B4050" s="189"/>
      <c r="C4050" s="189"/>
      <c r="D4050" s="189"/>
      <c r="E4050" s="189"/>
      <c r="F4050" s="189"/>
      <c r="G4050" s="189"/>
    </row>
    <row r="4051" spans="2:7" ht="15">
      <c r="B4051" s="186"/>
      <c r="C4051" s="186"/>
      <c r="D4051" s="187"/>
      <c r="E4051" s="188"/>
      <c r="F4051" s="188"/>
      <c r="G4051" s="188"/>
    </row>
    <row r="4052" spans="2:7" ht="14.25">
      <c r="B4052" s="189"/>
      <c r="C4052" s="189"/>
      <c r="D4052" s="190"/>
      <c r="E4052" s="191"/>
      <c r="F4052" s="192"/>
      <c r="G4052" s="192"/>
    </row>
    <row r="4053" spans="2:7" ht="14.25">
      <c r="B4053" s="193"/>
      <c r="C4053" s="193"/>
      <c r="D4053" s="194"/>
      <c r="E4053" s="195"/>
      <c r="F4053" s="196"/>
      <c r="G4053" s="196"/>
    </row>
    <row r="4054" spans="2:7" ht="14.25">
      <c r="B4054" s="193"/>
      <c r="C4054" s="193"/>
      <c r="D4054" s="194"/>
      <c r="E4054" s="195"/>
      <c r="F4054" s="196"/>
      <c r="G4054" s="196"/>
    </row>
    <row r="4055" spans="2:7" ht="14.25">
      <c r="B4055" s="197"/>
      <c r="C4055" s="197"/>
      <c r="D4055" s="197"/>
      <c r="E4055" s="196"/>
      <c r="F4055" s="197"/>
      <c r="G4055" s="196"/>
    </row>
    <row r="4056" spans="2:7" ht="14.25">
      <c r="B4056" s="197"/>
      <c r="C4056" s="197"/>
      <c r="D4056" s="197"/>
      <c r="E4056" s="198"/>
      <c r="F4056" s="198"/>
      <c r="G4056" s="196"/>
    </row>
    <row r="4057" spans="2:7" ht="14.25">
      <c r="B4057" s="189"/>
      <c r="C4057" s="189"/>
      <c r="D4057" s="189"/>
      <c r="E4057" s="189"/>
      <c r="F4057" s="189"/>
      <c r="G4057" s="189"/>
    </row>
    <row r="4058" spans="2:7" ht="15">
      <c r="B4058" s="186"/>
      <c r="C4058" s="186"/>
      <c r="D4058" s="187"/>
      <c r="E4058" s="188"/>
      <c r="F4058" s="188"/>
      <c r="G4058" s="188"/>
    </row>
    <row r="4059" spans="2:7" ht="14.25">
      <c r="B4059" s="189"/>
      <c r="C4059" s="189"/>
      <c r="D4059" s="190"/>
      <c r="E4059" s="191"/>
      <c r="F4059" s="192"/>
      <c r="G4059" s="192"/>
    </row>
    <row r="4060" spans="2:7" ht="14.25">
      <c r="B4060" s="193"/>
      <c r="C4060" s="193"/>
      <c r="D4060" s="194"/>
      <c r="E4060" s="195"/>
      <c r="F4060" s="196"/>
      <c r="G4060" s="196"/>
    </row>
    <row r="4061" spans="2:7" ht="14.25">
      <c r="B4061" s="193"/>
      <c r="C4061" s="193"/>
      <c r="D4061" s="194"/>
      <c r="E4061" s="195"/>
      <c r="F4061" s="196"/>
      <c r="G4061" s="196"/>
    </row>
    <row r="4062" spans="2:7" ht="14.25">
      <c r="B4062" s="197"/>
      <c r="C4062" s="197"/>
      <c r="D4062" s="197"/>
      <c r="E4062" s="196"/>
      <c r="F4062" s="197"/>
      <c r="G4062" s="196"/>
    </row>
    <row r="4063" spans="2:7" ht="14.25">
      <c r="B4063" s="197"/>
      <c r="C4063" s="197"/>
      <c r="D4063" s="197"/>
      <c r="E4063" s="198"/>
      <c r="F4063" s="198"/>
      <c r="G4063" s="196"/>
    </row>
    <row r="4064" spans="2:7" ht="14.25">
      <c r="B4064" s="189"/>
      <c r="C4064" s="189"/>
      <c r="D4064" s="189"/>
      <c r="E4064" s="189"/>
      <c r="F4064" s="189"/>
      <c r="G4064" s="189"/>
    </row>
    <row r="4065" spans="2:7" ht="15">
      <c r="B4065" s="186"/>
      <c r="C4065" s="186"/>
      <c r="D4065" s="187"/>
      <c r="E4065" s="188"/>
      <c r="F4065" s="188"/>
      <c r="G4065" s="188"/>
    </row>
    <row r="4066" spans="2:7" ht="14.25">
      <c r="B4066" s="189"/>
      <c r="C4066" s="189"/>
      <c r="D4066" s="190"/>
      <c r="E4066" s="191"/>
      <c r="F4066" s="192"/>
      <c r="G4066" s="192"/>
    </row>
    <row r="4067" spans="2:7" ht="14.25">
      <c r="B4067" s="193"/>
      <c r="C4067" s="193"/>
      <c r="D4067" s="194"/>
      <c r="E4067" s="195"/>
      <c r="F4067" s="196"/>
      <c r="G4067" s="196"/>
    </row>
    <row r="4068" spans="2:7" ht="14.25">
      <c r="B4068" s="197"/>
      <c r="C4068" s="197"/>
      <c r="D4068" s="197"/>
      <c r="E4068" s="196"/>
      <c r="F4068" s="197"/>
      <c r="G4068" s="196"/>
    </row>
    <row r="4069" spans="2:7" ht="14.25">
      <c r="B4069" s="197"/>
      <c r="C4069" s="197"/>
      <c r="D4069" s="197"/>
      <c r="E4069" s="198"/>
      <c r="F4069" s="198"/>
      <c r="G4069" s="196"/>
    </row>
    <row r="4070" spans="2:7" ht="14.25">
      <c r="B4070" s="189"/>
      <c r="C4070" s="189"/>
      <c r="D4070" s="189"/>
      <c r="E4070" s="189"/>
      <c r="F4070" s="189"/>
      <c r="G4070" s="189"/>
    </row>
    <row r="4071" spans="2:7" ht="15">
      <c r="B4071" s="186"/>
      <c r="C4071" s="186"/>
      <c r="D4071" s="187"/>
      <c r="E4071" s="188"/>
      <c r="F4071" s="188"/>
      <c r="G4071" s="188"/>
    </row>
    <row r="4072" spans="2:7" ht="14.25">
      <c r="B4072" s="189"/>
      <c r="C4072" s="189"/>
      <c r="D4072" s="190"/>
      <c r="E4072" s="191"/>
      <c r="F4072" s="192"/>
      <c r="G4072" s="192"/>
    </row>
    <row r="4073" spans="2:7" ht="14.25">
      <c r="B4073" s="193"/>
      <c r="C4073" s="193"/>
      <c r="D4073" s="194"/>
      <c r="E4073" s="195"/>
      <c r="F4073" s="196"/>
      <c r="G4073" s="196"/>
    </row>
    <row r="4074" spans="2:7" ht="14.25">
      <c r="B4074" s="193"/>
      <c r="C4074" s="193"/>
      <c r="D4074" s="194"/>
      <c r="E4074" s="195"/>
      <c r="F4074" s="196"/>
      <c r="G4074" s="196"/>
    </row>
    <row r="4075" spans="2:7" ht="14.25">
      <c r="B4075" s="193"/>
      <c r="C4075" s="193"/>
      <c r="D4075" s="194"/>
      <c r="E4075" s="195"/>
      <c r="F4075" s="196"/>
      <c r="G4075" s="196"/>
    </row>
    <row r="4076" spans="2:7" ht="14.25">
      <c r="B4076" s="193"/>
      <c r="C4076" s="193"/>
      <c r="D4076" s="194"/>
      <c r="E4076" s="195"/>
      <c r="F4076" s="196"/>
      <c r="G4076" s="196"/>
    </row>
    <row r="4077" spans="2:7" ht="14.25">
      <c r="B4077" s="193"/>
      <c r="C4077" s="193"/>
      <c r="D4077" s="194"/>
      <c r="E4077" s="195"/>
      <c r="F4077" s="196"/>
      <c r="G4077" s="196"/>
    </row>
    <row r="4078" spans="2:7" ht="14.25">
      <c r="B4078" s="197"/>
      <c r="C4078" s="197"/>
      <c r="D4078" s="197"/>
      <c r="E4078" s="196"/>
      <c r="F4078" s="197"/>
      <c r="G4078" s="196"/>
    </row>
    <row r="4079" spans="2:7" ht="14.25">
      <c r="B4079" s="197"/>
      <c r="C4079" s="197"/>
      <c r="D4079" s="197"/>
      <c r="E4079" s="198"/>
      <c r="F4079" s="198"/>
      <c r="G4079" s="196"/>
    </row>
    <row r="4080" spans="2:7" ht="14.25">
      <c r="B4080" s="189"/>
      <c r="C4080" s="189"/>
      <c r="D4080" s="189"/>
      <c r="E4080" s="189"/>
      <c r="F4080" s="189"/>
      <c r="G4080" s="189"/>
    </row>
    <row r="4081" spans="2:7" ht="15">
      <c r="B4081" s="186"/>
      <c r="C4081" s="186"/>
      <c r="D4081" s="187"/>
      <c r="E4081" s="188"/>
      <c r="F4081" s="188"/>
      <c r="G4081" s="188"/>
    </row>
    <row r="4082" spans="2:7" ht="14.25">
      <c r="B4082" s="189"/>
      <c r="C4082" s="189"/>
      <c r="D4082" s="190"/>
      <c r="E4082" s="191"/>
      <c r="F4082" s="192"/>
      <c r="G4082" s="192"/>
    </row>
    <row r="4083" spans="2:7" ht="14.25">
      <c r="B4083" s="193"/>
      <c r="C4083" s="193"/>
      <c r="D4083" s="194"/>
      <c r="E4083" s="195"/>
      <c r="F4083" s="196"/>
      <c r="G4083" s="196"/>
    </row>
    <row r="4084" spans="2:7" ht="14.25">
      <c r="B4084" s="193"/>
      <c r="C4084" s="193"/>
      <c r="D4084" s="194"/>
      <c r="E4084" s="195"/>
      <c r="F4084" s="196"/>
      <c r="G4084" s="196"/>
    </row>
    <row r="4085" spans="2:7" ht="14.25">
      <c r="B4085" s="193"/>
      <c r="C4085" s="193"/>
      <c r="D4085" s="194"/>
      <c r="E4085" s="195"/>
      <c r="F4085" s="196"/>
      <c r="G4085" s="196"/>
    </row>
    <row r="4086" spans="2:7" ht="14.25">
      <c r="B4086" s="193"/>
      <c r="C4086" s="193"/>
      <c r="D4086" s="194"/>
      <c r="E4086" s="195"/>
      <c r="F4086" s="196"/>
      <c r="G4086" s="196"/>
    </row>
    <row r="4087" spans="2:7" ht="14.25">
      <c r="B4087" s="193"/>
      <c r="C4087" s="193"/>
      <c r="D4087" s="194"/>
      <c r="E4087" s="195"/>
      <c r="F4087" s="196"/>
      <c r="G4087" s="196"/>
    </row>
    <row r="4088" spans="2:7" ht="14.25">
      <c r="B4088" s="197"/>
      <c r="C4088" s="197"/>
      <c r="D4088" s="197"/>
      <c r="E4088" s="196"/>
      <c r="F4088" s="197"/>
      <c r="G4088" s="196"/>
    </row>
    <row r="4089" spans="2:7" ht="14.25">
      <c r="B4089" s="197"/>
      <c r="C4089" s="197"/>
      <c r="D4089" s="197"/>
      <c r="E4089" s="198"/>
      <c r="F4089" s="198"/>
      <c r="G4089" s="196"/>
    </row>
    <row r="4090" spans="2:7" ht="14.25">
      <c r="B4090" s="189"/>
      <c r="C4090" s="189"/>
      <c r="D4090" s="189"/>
      <c r="E4090" s="189"/>
      <c r="F4090" s="189"/>
      <c r="G4090" s="189"/>
    </row>
    <row r="4091" spans="2:7" ht="15">
      <c r="B4091" s="186"/>
      <c r="C4091" s="186"/>
      <c r="D4091" s="187"/>
      <c r="E4091" s="188"/>
      <c r="F4091" s="188"/>
      <c r="G4091" s="188"/>
    </row>
    <row r="4092" spans="2:7" ht="14.25">
      <c r="B4092" s="189"/>
      <c r="C4092" s="189"/>
      <c r="D4092" s="190"/>
      <c r="E4092" s="191"/>
      <c r="F4092" s="192"/>
      <c r="G4092" s="192"/>
    </row>
    <row r="4093" spans="2:7" ht="14.25">
      <c r="B4093" s="193"/>
      <c r="C4093" s="193"/>
      <c r="D4093" s="194"/>
      <c r="E4093" s="195"/>
      <c r="F4093" s="196"/>
      <c r="G4093" s="196"/>
    </row>
    <row r="4094" spans="2:7" ht="14.25">
      <c r="B4094" s="193"/>
      <c r="C4094" s="193"/>
      <c r="D4094" s="194"/>
      <c r="E4094" s="195"/>
      <c r="F4094" s="196"/>
      <c r="G4094" s="196"/>
    </row>
    <row r="4095" spans="2:7" ht="14.25">
      <c r="B4095" s="193"/>
      <c r="C4095" s="193"/>
      <c r="D4095" s="194"/>
      <c r="E4095" s="195"/>
      <c r="F4095" s="196"/>
      <c r="G4095" s="196"/>
    </row>
    <row r="4096" spans="2:7" ht="14.25">
      <c r="B4096" s="193"/>
      <c r="C4096" s="193"/>
      <c r="D4096" s="194"/>
      <c r="E4096" s="195"/>
      <c r="F4096" s="196"/>
      <c r="G4096" s="196"/>
    </row>
    <row r="4097" spans="2:7" ht="14.25">
      <c r="B4097" s="197"/>
      <c r="C4097" s="197"/>
      <c r="D4097" s="197"/>
      <c r="E4097" s="196"/>
      <c r="F4097" s="197"/>
      <c r="G4097" s="196"/>
    </row>
    <row r="4098" spans="2:7" ht="14.25">
      <c r="B4098" s="197"/>
      <c r="C4098" s="197"/>
      <c r="D4098" s="197"/>
      <c r="E4098" s="198"/>
      <c r="F4098" s="198"/>
      <c r="G4098" s="196"/>
    </row>
    <row r="4099" spans="2:7" ht="14.25">
      <c r="B4099" s="189"/>
      <c r="C4099" s="189"/>
      <c r="D4099" s="189"/>
      <c r="E4099" s="189"/>
      <c r="F4099" s="189"/>
      <c r="G4099" s="189"/>
    </row>
    <row r="4100" spans="2:7" ht="15">
      <c r="B4100" s="186"/>
      <c r="C4100" s="186"/>
      <c r="D4100" s="187"/>
      <c r="E4100" s="188"/>
      <c r="F4100" s="188"/>
      <c r="G4100" s="188"/>
    </row>
    <row r="4101" spans="2:7" ht="14.25">
      <c r="B4101" s="189"/>
      <c r="C4101" s="189"/>
      <c r="D4101" s="190"/>
      <c r="E4101" s="191"/>
      <c r="F4101" s="192"/>
      <c r="G4101" s="192"/>
    </row>
    <row r="4102" spans="2:7" ht="14.25">
      <c r="B4102" s="193"/>
      <c r="C4102" s="193"/>
      <c r="D4102" s="194"/>
      <c r="E4102" s="195"/>
      <c r="F4102" s="196"/>
      <c r="G4102" s="196"/>
    </row>
    <row r="4103" spans="2:7" ht="14.25">
      <c r="B4103" s="193"/>
      <c r="C4103" s="193"/>
      <c r="D4103" s="194"/>
      <c r="E4103" s="195"/>
      <c r="F4103" s="196"/>
      <c r="G4103" s="196"/>
    </row>
    <row r="4104" spans="2:7" ht="14.25">
      <c r="B4104" s="193"/>
      <c r="C4104" s="193"/>
      <c r="D4104" s="194"/>
      <c r="E4104" s="195"/>
      <c r="F4104" s="196"/>
      <c r="G4104" s="196"/>
    </row>
    <row r="4105" spans="2:7" ht="14.25">
      <c r="B4105" s="193"/>
      <c r="C4105" s="193"/>
      <c r="D4105" s="194"/>
      <c r="E4105" s="195"/>
      <c r="F4105" s="196"/>
      <c r="G4105" s="196"/>
    </row>
    <row r="4106" spans="2:7" ht="14.25">
      <c r="B4106" s="197"/>
      <c r="C4106" s="197"/>
      <c r="D4106" s="197"/>
      <c r="E4106" s="196"/>
      <c r="F4106" s="197"/>
      <c r="G4106" s="196"/>
    </row>
    <row r="4107" spans="2:7" ht="14.25">
      <c r="B4107" s="197"/>
      <c r="C4107" s="197"/>
      <c r="D4107" s="197"/>
      <c r="E4107" s="198"/>
      <c r="F4107" s="198"/>
      <c r="G4107" s="196"/>
    </row>
    <row r="4108" spans="2:7" ht="14.25">
      <c r="B4108" s="189"/>
      <c r="C4108" s="189"/>
      <c r="D4108" s="189"/>
      <c r="E4108" s="189"/>
      <c r="F4108" s="189"/>
      <c r="G4108" s="189"/>
    </row>
    <row r="4109" spans="2:7" ht="15">
      <c r="B4109" s="186"/>
      <c r="C4109" s="186"/>
      <c r="D4109" s="187"/>
      <c r="E4109" s="188"/>
      <c r="F4109" s="188"/>
      <c r="G4109" s="188"/>
    </row>
    <row r="4110" spans="2:7" ht="14.25">
      <c r="B4110" s="189"/>
      <c r="C4110" s="189"/>
      <c r="D4110" s="190"/>
      <c r="E4110" s="191"/>
      <c r="F4110" s="192"/>
      <c r="G4110" s="192"/>
    </row>
    <row r="4111" spans="2:7" ht="14.25">
      <c r="B4111" s="193"/>
      <c r="C4111" s="193"/>
      <c r="D4111" s="194"/>
      <c r="E4111" s="195"/>
      <c r="F4111" s="196"/>
      <c r="G4111" s="196"/>
    </row>
    <row r="4112" spans="2:7" ht="14.25">
      <c r="B4112" s="193"/>
      <c r="C4112" s="193"/>
      <c r="D4112" s="194"/>
      <c r="E4112" s="195"/>
      <c r="F4112" s="196"/>
      <c r="G4112" s="196"/>
    </row>
    <row r="4113" spans="2:7" ht="14.25">
      <c r="B4113" s="193"/>
      <c r="C4113" s="193"/>
      <c r="D4113" s="194"/>
      <c r="E4113" s="195"/>
      <c r="F4113" s="196"/>
      <c r="G4113" s="196"/>
    </row>
    <row r="4114" spans="2:7" ht="14.25">
      <c r="B4114" s="197"/>
      <c r="C4114" s="197"/>
      <c r="D4114" s="197"/>
      <c r="E4114" s="196"/>
      <c r="F4114" s="197"/>
      <c r="G4114" s="196"/>
    </row>
    <row r="4115" spans="2:7" ht="14.25">
      <c r="B4115" s="197"/>
      <c r="C4115" s="197"/>
      <c r="D4115" s="197"/>
      <c r="E4115" s="198"/>
      <c r="F4115" s="198"/>
      <c r="G4115" s="196"/>
    </row>
    <row r="4116" spans="2:7" ht="14.25">
      <c r="B4116" s="189"/>
      <c r="C4116" s="189"/>
      <c r="D4116" s="189"/>
      <c r="E4116" s="189"/>
      <c r="F4116" s="189"/>
      <c r="G4116" s="189"/>
    </row>
    <row r="4117" spans="2:7" ht="15">
      <c r="B4117" s="186"/>
      <c r="C4117" s="186"/>
      <c r="D4117" s="187"/>
      <c r="E4117" s="188"/>
      <c r="F4117" s="188"/>
      <c r="G4117" s="188"/>
    </row>
    <row r="4118" spans="2:7" ht="14.25">
      <c r="B4118" s="189"/>
      <c r="C4118" s="189"/>
      <c r="D4118" s="190"/>
      <c r="E4118" s="191"/>
      <c r="F4118" s="192"/>
      <c r="G4118" s="192"/>
    </row>
    <row r="4119" spans="2:7" ht="14.25">
      <c r="B4119" s="193"/>
      <c r="C4119" s="193"/>
      <c r="D4119" s="194"/>
      <c r="E4119" s="195"/>
      <c r="F4119" s="196"/>
      <c r="G4119" s="196"/>
    </row>
    <row r="4120" spans="2:7" ht="14.25">
      <c r="B4120" s="193"/>
      <c r="C4120" s="193"/>
      <c r="D4120" s="194"/>
      <c r="E4120" s="195"/>
      <c r="F4120" s="196"/>
      <c r="G4120" s="196"/>
    </row>
    <row r="4121" spans="2:7" ht="14.25">
      <c r="B4121" s="193"/>
      <c r="C4121" s="193"/>
      <c r="D4121" s="194"/>
      <c r="E4121" s="195"/>
      <c r="F4121" s="196"/>
      <c r="G4121" s="196"/>
    </row>
    <row r="4122" spans="2:7" ht="14.25">
      <c r="B4122" s="193"/>
      <c r="C4122" s="193"/>
      <c r="D4122" s="194"/>
      <c r="E4122" s="195"/>
      <c r="F4122" s="196"/>
      <c r="G4122" s="196"/>
    </row>
    <row r="4123" spans="2:7" ht="14.25">
      <c r="B4123" s="193"/>
      <c r="C4123" s="193"/>
      <c r="D4123" s="194"/>
      <c r="E4123" s="195"/>
      <c r="F4123" s="196"/>
      <c r="G4123" s="196"/>
    </row>
    <row r="4124" spans="2:7" ht="14.25">
      <c r="B4124" s="197"/>
      <c r="C4124" s="197"/>
      <c r="D4124" s="197"/>
      <c r="E4124" s="196"/>
      <c r="F4124" s="197"/>
      <c r="G4124" s="196"/>
    </row>
    <row r="4125" spans="2:7" ht="14.25">
      <c r="B4125" s="197"/>
      <c r="C4125" s="197"/>
      <c r="D4125" s="197"/>
      <c r="E4125" s="198"/>
      <c r="F4125" s="198"/>
      <c r="G4125" s="196"/>
    </row>
    <row r="4126" spans="2:7" ht="14.25">
      <c r="B4126" s="189"/>
      <c r="C4126" s="189"/>
      <c r="D4126" s="189"/>
      <c r="E4126" s="189"/>
      <c r="F4126" s="189"/>
      <c r="G4126" s="189"/>
    </row>
    <row r="4127" spans="2:7" ht="15">
      <c r="B4127" s="186"/>
      <c r="C4127" s="186"/>
      <c r="D4127" s="187"/>
      <c r="E4127" s="188"/>
      <c r="F4127" s="188"/>
      <c r="G4127" s="188"/>
    </row>
    <row r="4128" spans="2:7" ht="14.25">
      <c r="B4128" s="189"/>
      <c r="C4128" s="189"/>
      <c r="D4128" s="190"/>
      <c r="E4128" s="191"/>
      <c r="F4128" s="192"/>
      <c r="G4128" s="192"/>
    </row>
    <row r="4129" spans="2:7" ht="14.25">
      <c r="B4129" s="193"/>
      <c r="C4129" s="193"/>
      <c r="D4129" s="194"/>
      <c r="E4129" s="195"/>
      <c r="F4129" s="196"/>
      <c r="G4129" s="196"/>
    </row>
    <row r="4130" spans="2:7" ht="14.25">
      <c r="B4130" s="197"/>
      <c r="C4130" s="197"/>
      <c r="D4130" s="197"/>
      <c r="E4130" s="196"/>
      <c r="F4130" s="197"/>
      <c r="G4130" s="196"/>
    </row>
    <row r="4131" spans="2:7" ht="14.25">
      <c r="B4131" s="197"/>
      <c r="C4131" s="197"/>
      <c r="D4131" s="197"/>
      <c r="E4131" s="198"/>
      <c r="F4131" s="198"/>
      <c r="G4131" s="196"/>
    </row>
    <row r="4132" spans="2:7" ht="14.25">
      <c r="B4132" s="189"/>
      <c r="C4132" s="189"/>
      <c r="D4132" s="189"/>
      <c r="E4132" s="189"/>
      <c r="F4132" s="189"/>
      <c r="G4132" s="189"/>
    </row>
    <row r="4133" spans="2:7" ht="15">
      <c r="B4133" s="186"/>
      <c r="C4133" s="186"/>
      <c r="D4133" s="187"/>
      <c r="E4133" s="188"/>
      <c r="F4133" s="188"/>
      <c r="G4133" s="188"/>
    </row>
    <row r="4134" spans="2:7" ht="14.25">
      <c r="B4134" s="189"/>
      <c r="C4134" s="189"/>
      <c r="D4134" s="190"/>
      <c r="E4134" s="191"/>
      <c r="F4134" s="192"/>
      <c r="G4134" s="192"/>
    </row>
    <row r="4135" spans="2:7" ht="14.25">
      <c r="B4135" s="193"/>
      <c r="C4135" s="193"/>
      <c r="D4135" s="194"/>
      <c r="E4135" s="195"/>
      <c r="F4135" s="196"/>
      <c r="G4135" s="196"/>
    </row>
    <row r="4136" spans="2:7" ht="14.25">
      <c r="B4136" s="197"/>
      <c r="C4136" s="197"/>
      <c r="D4136" s="197"/>
      <c r="E4136" s="196"/>
      <c r="F4136" s="197"/>
      <c r="G4136" s="196"/>
    </row>
    <row r="4137" spans="2:7" ht="14.25">
      <c r="B4137" s="197"/>
      <c r="C4137" s="197"/>
      <c r="D4137" s="197"/>
      <c r="E4137" s="198"/>
      <c r="F4137" s="198"/>
      <c r="G4137" s="196"/>
    </row>
    <row r="4138" spans="2:7" ht="14.25">
      <c r="B4138" s="189"/>
      <c r="C4138" s="189"/>
      <c r="D4138" s="189"/>
      <c r="E4138" s="189"/>
      <c r="F4138" s="189"/>
      <c r="G4138" s="189"/>
    </row>
    <row r="4139" spans="2:7" ht="15">
      <c r="B4139" s="186"/>
      <c r="C4139" s="186"/>
      <c r="D4139" s="187"/>
      <c r="E4139" s="188"/>
      <c r="F4139" s="188"/>
      <c r="G4139" s="188"/>
    </row>
    <row r="4140" spans="2:7" ht="14.25">
      <c r="B4140" s="189"/>
      <c r="C4140" s="189"/>
      <c r="D4140" s="190"/>
      <c r="E4140" s="191"/>
      <c r="F4140" s="192"/>
      <c r="G4140" s="192"/>
    </row>
    <row r="4141" spans="2:7" ht="14.25">
      <c r="B4141" s="193"/>
      <c r="C4141" s="193"/>
      <c r="D4141" s="194"/>
      <c r="E4141" s="195"/>
      <c r="F4141" s="196"/>
      <c r="G4141" s="196"/>
    </row>
    <row r="4142" spans="2:7" ht="14.25">
      <c r="B4142" s="197"/>
      <c r="C4142" s="197"/>
      <c r="D4142" s="197"/>
      <c r="E4142" s="196"/>
      <c r="F4142" s="197"/>
      <c r="G4142" s="196"/>
    </row>
    <row r="4143" spans="2:7" ht="14.25">
      <c r="B4143" s="197"/>
      <c r="C4143" s="197"/>
      <c r="D4143" s="197"/>
      <c r="E4143" s="198"/>
      <c r="F4143" s="198"/>
      <c r="G4143" s="196"/>
    </row>
    <row r="4144" spans="2:7" ht="14.25">
      <c r="B4144" s="189"/>
      <c r="C4144" s="189"/>
      <c r="D4144" s="189"/>
      <c r="E4144" s="189"/>
      <c r="F4144" s="189"/>
      <c r="G4144" s="189"/>
    </row>
    <row r="4145" spans="2:7" ht="15">
      <c r="B4145" s="186"/>
      <c r="C4145" s="186"/>
      <c r="D4145" s="187"/>
      <c r="E4145" s="188"/>
      <c r="F4145" s="188"/>
      <c r="G4145" s="188"/>
    </row>
    <row r="4146" spans="2:7" ht="14.25">
      <c r="B4146" s="189"/>
      <c r="C4146" s="189"/>
      <c r="D4146" s="190"/>
      <c r="E4146" s="191"/>
      <c r="F4146" s="192"/>
      <c r="G4146" s="192"/>
    </row>
    <row r="4147" spans="2:7" ht="14.25">
      <c r="B4147" s="193"/>
      <c r="C4147" s="193"/>
      <c r="D4147" s="194"/>
      <c r="E4147" s="195"/>
      <c r="F4147" s="196"/>
      <c r="G4147" s="196"/>
    </row>
    <row r="4148" spans="2:7" ht="14.25">
      <c r="B4148" s="197"/>
      <c r="C4148" s="197"/>
      <c r="D4148" s="197"/>
      <c r="E4148" s="196"/>
      <c r="F4148" s="197"/>
      <c r="G4148" s="196"/>
    </row>
    <row r="4149" spans="2:7" ht="14.25">
      <c r="B4149" s="197"/>
      <c r="C4149" s="197"/>
      <c r="D4149" s="197"/>
      <c r="E4149" s="198"/>
      <c r="F4149" s="198"/>
      <c r="G4149" s="196"/>
    </row>
    <row r="4150" spans="2:7" ht="14.25">
      <c r="B4150" s="189"/>
      <c r="C4150" s="189"/>
      <c r="D4150" s="189"/>
      <c r="E4150" s="189"/>
      <c r="F4150" s="189"/>
      <c r="G4150" s="189"/>
    </row>
    <row r="4151" spans="2:7" ht="15">
      <c r="B4151" s="186"/>
      <c r="C4151" s="186"/>
      <c r="D4151" s="187"/>
      <c r="E4151" s="188"/>
      <c r="F4151" s="188"/>
      <c r="G4151" s="188"/>
    </row>
    <row r="4152" spans="2:7" ht="14.25">
      <c r="B4152" s="189"/>
      <c r="C4152" s="189"/>
      <c r="D4152" s="190"/>
      <c r="E4152" s="191"/>
      <c r="F4152" s="192"/>
      <c r="G4152" s="192"/>
    </row>
    <row r="4153" spans="2:7" ht="14.25">
      <c r="B4153" s="193"/>
      <c r="C4153" s="193"/>
      <c r="D4153" s="194"/>
      <c r="E4153" s="195"/>
      <c r="F4153" s="196"/>
      <c r="G4153" s="196"/>
    </row>
    <row r="4154" spans="2:7" ht="14.25">
      <c r="B4154" s="193"/>
      <c r="C4154" s="193"/>
      <c r="D4154" s="194"/>
      <c r="E4154" s="195"/>
      <c r="F4154" s="196"/>
      <c r="G4154" s="196"/>
    </row>
    <row r="4155" spans="2:7" ht="14.25">
      <c r="B4155" s="193"/>
      <c r="C4155" s="193"/>
      <c r="D4155" s="194"/>
      <c r="E4155" s="195"/>
      <c r="F4155" s="196"/>
      <c r="G4155" s="196"/>
    </row>
    <row r="4156" spans="2:7" ht="14.25">
      <c r="B4156" s="193"/>
      <c r="C4156" s="193"/>
      <c r="D4156" s="194"/>
      <c r="E4156" s="195"/>
      <c r="F4156" s="196"/>
      <c r="G4156" s="196"/>
    </row>
    <row r="4157" spans="2:7" ht="14.25">
      <c r="B4157" s="193"/>
      <c r="C4157" s="193"/>
      <c r="D4157" s="194"/>
      <c r="E4157" s="195"/>
      <c r="F4157" s="196"/>
      <c r="G4157" s="196"/>
    </row>
    <row r="4158" spans="2:7" ht="14.25">
      <c r="B4158" s="197"/>
      <c r="C4158" s="197"/>
      <c r="D4158" s="197"/>
      <c r="E4158" s="196"/>
      <c r="F4158" s="197"/>
      <c r="G4158" s="196"/>
    </row>
    <row r="4159" spans="2:7" ht="14.25">
      <c r="B4159" s="197"/>
      <c r="C4159" s="197"/>
      <c r="D4159" s="197"/>
      <c r="E4159" s="198"/>
      <c r="F4159" s="198"/>
      <c r="G4159" s="196"/>
    </row>
    <row r="4160" spans="2:7" ht="14.25">
      <c r="B4160" s="189"/>
      <c r="C4160" s="189"/>
      <c r="D4160" s="189"/>
      <c r="E4160" s="189"/>
      <c r="F4160" s="189"/>
      <c r="G4160" s="189"/>
    </row>
    <row r="4161" spans="2:7" ht="15">
      <c r="B4161" s="186"/>
      <c r="C4161" s="186"/>
      <c r="D4161" s="187"/>
      <c r="E4161" s="188"/>
      <c r="F4161" s="188"/>
      <c r="G4161" s="188"/>
    </row>
    <row r="4162" spans="2:7" ht="14.25">
      <c r="B4162" s="189"/>
      <c r="C4162" s="189"/>
      <c r="D4162" s="190"/>
      <c r="E4162" s="191"/>
      <c r="F4162" s="192"/>
      <c r="G4162" s="192"/>
    </row>
    <row r="4163" spans="2:7" ht="14.25">
      <c r="B4163" s="193"/>
      <c r="C4163" s="193"/>
      <c r="D4163" s="194"/>
      <c r="E4163" s="195"/>
      <c r="F4163" s="196"/>
      <c r="G4163" s="196"/>
    </row>
    <row r="4164" spans="2:7" ht="14.25">
      <c r="B4164" s="193"/>
      <c r="C4164" s="193"/>
      <c r="D4164" s="194"/>
      <c r="E4164" s="195"/>
      <c r="F4164" s="196"/>
      <c r="G4164" s="196"/>
    </row>
    <row r="4165" spans="2:7" ht="14.25">
      <c r="B4165" s="193"/>
      <c r="C4165" s="193"/>
      <c r="D4165" s="194"/>
      <c r="E4165" s="195"/>
      <c r="F4165" s="196"/>
      <c r="G4165" s="196"/>
    </row>
    <row r="4166" spans="2:7" ht="14.25">
      <c r="B4166" s="193"/>
      <c r="C4166" s="193"/>
      <c r="D4166" s="194"/>
      <c r="E4166" s="195"/>
      <c r="F4166" s="196"/>
      <c r="G4166" s="196"/>
    </row>
    <row r="4167" spans="2:7" ht="14.25">
      <c r="B4167" s="193"/>
      <c r="C4167" s="193"/>
      <c r="D4167" s="194"/>
      <c r="E4167" s="195"/>
      <c r="F4167" s="196"/>
      <c r="G4167" s="196"/>
    </row>
    <row r="4168" spans="2:7" ht="14.25">
      <c r="B4168" s="197"/>
      <c r="C4168" s="197"/>
      <c r="D4168" s="197"/>
      <c r="E4168" s="196"/>
      <c r="F4168" s="197"/>
      <c r="G4168" s="196"/>
    </row>
    <row r="4169" spans="2:7" ht="14.25">
      <c r="B4169" s="197"/>
      <c r="C4169" s="197"/>
      <c r="D4169" s="197"/>
      <c r="E4169" s="198"/>
      <c r="F4169" s="198"/>
      <c r="G4169" s="196"/>
    </row>
    <row r="4170" spans="2:7" ht="14.25">
      <c r="B4170" s="189"/>
      <c r="C4170" s="189"/>
      <c r="D4170" s="189"/>
      <c r="E4170" s="189"/>
      <c r="F4170" s="189"/>
      <c r="G4170" s="189"/>
    </row>
    <row r="4171" spans="2:7" ht="15">
      <c r="B4171" s="186"/>
      <c r="C4171" s="186"/>
      <c r="D4171" s="187"/>
      <c r="E4171" s="188"/>
      <c r="F4171" s="188"/>
      <c r="G4171" s="188"/>
    </row>
    <row r="4172" spans="2:7" ht="14.25">
      <c r="B4172" s="189"/>
      <c r="C4172" s="189"/>
      <c r="D4172" s="190"/>
      <c r="E4172" s="191"/>
      <c r="F4172" s="192"/>
      <c r="G4172" s="192"/>
    </row>
    <row r="4173" spans="2:7" ht="14.25">
      <c r="B4173" s="193"/>
      <c r="C4173" s="193"/>
      <c r="D4173" s="194"/>
      <c r="E4173" s="195"/>
      <c r="F4173" s="196"/>
      <c r="G4173" s="196"/>
    </row>
    <row r="4174" spans="2:7" ht="14.25">
      <c r="B4174" s="193"/>
      <c r="C4174" s="193"/>
      <c r="D4174" s="194"/>
      <c r="E4174" s="195"/>
      <c r="F4174" s="196"/>
      <c r="G4174" s="196"/>
    </row>
    <row r="4175" spans="2:7" ht="14.25">
      <c r="B4175" s="193"/>
      <c r="C4175" s="193"/>
      <c r="D4175" s="194"/>
      <c r="E4175" s="195"/>
      <c r="F4175" s="196"/>
      <c r="G4175" s="196"/>
    </row>
    <row r="4176" spans="2:7" ht="14.25">
      <c r="B4176" s="193"/>
      <c r="C4176" s="193"/>
      <c r="D4176" s="194"/>
      <c r="E4176" s="195"/>
      <c r="F4176" s="196"/>
      <c r="G4176" s="196"/>
    </row>
    <row r="4177" spans="2:7" ht="14.25">
      <c r="B4177" s="193"/>
      <c r="C4177" s="193"/>
      <c r="D4177" s="194"/>
      <c r="E4177" s="195"/>
      <c r="F4177" s="196"/>
      <c r="G4177" s="196"/>
    </row>
    <row r="4178" spans="2:7" ht="14.25">
      <c r="B4178" s="197"/>
      <c r="C4178" s="197"/>
      <c r="D4178" s="197"/>
      <c r="E4178" s="196"/>
      <c r="F4178" s="197"/>
      <c r="G4178" s="196"/>
    </row>
    <row r="4179" spans="2:7" ht="14.25">
      <c r="B4179" s="197"/>
      <c r="C4179" s="197"/>
      <c r="D4179" s="197"/>
      <c r="E4179" s="198"/>
      <c r="F4179" s="198"/>
      <c r="G4179" s="196"/>
    </row>
    <row r="4180" spans="2:7" ht="14.25">
      <c r="B4180" s="189"/>
      <c r="C4180" s="189"/>
      <c r="D4180" s="189"/>
      <c r="E4180" s="189"/>
      <c r="F4180" s="189"/>
      <c r="G4180" s="189"/>
    </row>
    <row r="4181" spans="2:7" ht="15">
      <c r="B4181" s="186"/>
      <c r="C4181" s="186"/>
      <c r="D4181" s="187"/>
      <c r="E4181" s="188"/>
      <c r="F4181" s="188"/>
      <c r="G4181" s="188"/>
    </row>
    <row r="4182" spans="2:7" ht="14.25">
      <c r="B4182" s="189"/>
      <c r="C4182" s="189"/>
      <c r="D4182" s="190"/>
      <c r="E4182" s="191"/>
      <c r="F4182" s="192"/>
      <c r="G4182" s="192"/>
    </row>
    <row r="4183" spans="2:7" ht="14.25">
      <c r="B4183" s="193"/>
      <c r="C4183" s="193"/>
      <c r="D4183" s="194"/>
      <c r="E4183" s="195"/>
      <c r="F4183" s="196"/>
      <c r="G4183" s="196"/>
    </row>
    <row r="4184" spans="2:7" ht="14.25">
      <c r="B4184" s="193"/>
      <c r="C4184" s="193"/>
      <c r="D4184" s="194"/>
      <c r="E4184" s="195"/>
      <c r="F4184" s="196"/>
      <c r="G4184" s="196"/>
    </row>
    <row r="4185" spans="2:7" ht="14.25">
      <c r="B4185" s="193"/>
      <c r="C4185" s="193"/>
      <c r="D4185" s="194"/>
      <c r="E4185" s="195"/>
      <c r="F4185" s="196"/>
      <c r="G4185" s="196"/>
    </row>
    <row r="4186" spans="2:7" ht="14.25">
      <c r="B4186" s="197"/>
      <c r="C4186" s="197"/>
      <c r="D4186" s="197"/>
      <c r="E4186" s="196"/>
      <c r="F4186" s="197"/>
      <c r="G4186" s="196"/>
    </row>
    <row r="4187" spans="2:7" ht="14.25">
      <c r="B4187" s="197"/>
      <c r="C4187" s="197"/>
      <c r="D4187" s="197"/>
      <c r="E4187" s="198"/>
      <c r="F4187" s="198"/>
      <c r="G4187" s="196"/>
    </row>
    <row r="4188" spans="2:7" ht="14.25">
      <c r="B4188" s="189"/>
      <c r="C4188" s="189"/>
      <c r="D4188" s="189"/>
      <c r="E4188" s="189"/>
      <c r="F4188" s="189"/>
      <c r="G4188" s="189"/>
    </row>
    <row r="4189" spans="2:7" ht="15">
      <c r="B4189" s="186"/>
      <c r="C4189" s="186"/>
      <c r="D4189" s="187"/>
      <c r="E4189" s="188"/>
      <c r="F4189" s="188"/>
      <c r="G4189" s="188"/>
    </row>
    <row r="4190" spans="2:7" ht="14.25">
      <c r="B4190" s="189"/>
      <c r="C4190" s="189"/>
      <c r="D4190" s="190"/>
      <c r="E4190" s="191"/>
      <c r="F4190" s="192"/>
      <c r="G4190" s="192"/>
    </row>
    <row r="4191" spans="2:7" ht="14.25">
      <c r="B4191" s="193"/>
      <c r="C4191" s="193"/>
      <c r="D4191" s="194"/>
      <c r="E4191" s="195"/>
      <c r="F4191" s="196"/>
      <c r="G4191" s="196"/>
    </row>
    <row r="4192" spans="2:7" ht="14.25">
      <c r="B4192" s="193"/>
      <c r="C4192" s="193"/>
      <c r="D4192" s="194"/>
      <c r="E4192" s="195"/>
      <c r="F4192" s="196"/>
      <c r="G4192" s="196"/>
    </row>
    <row r="4193" spans="2:7" ht="14.25">
      <c r="B4193" s="193"/>
      <c r="C4193" s="193"/>
      <c r="D4193" s="194"/>
      <c r="E4193" s="195"/>
      <c r="F4193" s="196"/>
      <c r="G4193" s="196"/>
    </row>
    <row r="4194" spans="2:7" ht="14.25">
      <c r="B4194" s="193"/>
      <c r="C4194" s="193"/>
      <c r="D4194" s="194"/>
      <c r="E4194" s="195"/>
      <c r="F4194" s="196"/>
      <c r="G4194" s="196"/>
    </row>
    <row r="4195" spans="2:7" ht="14.25">
      <c r="B4195" s="193"/>
      <c r="C4195" s="193"/>
      <c r="D4195" s="194"/>
      <c r="E4195" s="195"/>
      <c r="F4195" s="196"/>
      <c r="G4195" s="196"/>
    </row>
    <row r="4196" spans="2:7" ht="14.25">
      <c r="B4196" s="197"/>
      <c r="C4196" s="197"/>
      <c r="D4196" s="197"/>
      <c r="E4196" s="196"/>
      <c r="F4196" s="197"/>
      <c r="G4196" s="196"/>
    </row>
    <row r="4197" spans="2:7" ht="14.25">
      <c r="B4197" s="197"/>
      <c r="C4197" s="197"/>
      <c r="D4197" s="197"/>
      <c r="E4197" s="198"/>
      <c r="F4197" s="198"/>
      <c r="G4197" s="196"/>
    </row>
    <row r="4198" spans="2:7" ht="14.25">
      <c r="B4198" s="189"/>
      <c r="C4198" s="189"/>
      <c r="D4198" s="189"/>
      <c r="E4198" s="189"/>
      <c r="F4198" s="189"/>
      <c r="G4198" s="189"/>
    </row>
    <row r="4199" spans="2:7" ht="15">
      <c r="B4199" s="186"/>
      <c r="C4199" s="186"/>
      <c r="D4199" s="187"/>
      <c r="E4199" s="188"/>
      <c r="F4199" s="188"/>
      <c r="G4199" s="188"/>
    </row>
    <row r="4200" spans="2:7" ht="14.25">
      <c r="B4200" s="189"/>
      <c r="C4200" s="189"/>
      <c r="D4200" s="190"/>
      <c r="E4200" s="191"/>
      <c r="F4200" s="192"/>
      <c r="G4200" s="192"/>
    </row>
    <row r="4201" spans="2:7" ht="14.25">
      <c r="B4201" s="193"/>
      <c r="C4201" s="193"/>
      <c r="D4201" s="194"/>
      <c r="E4201" s="195"/>
      <c r="F4201" s="196"/>
      <c r="G4201" s="196"/>
    </row>
    <row r="4202" spans="2:7" ht="14.25">
      <c r="B4202" s="197"/>
      <c r="C4202" s="197"/>
      <c r="D4202" s="197"/>
      <c r="E4202" s="196"/>
      <c r="F4202" s="197"/>
      <c r="G4202" s="196"/>
    </row>
    <row r="4203" spans="2:7" ht="14.25">
      <c r="B4203" s="197"/>
      <c r="C4203" s="197"/>
      <c r="D4203" s="197"/>
      <c r="E4203" s="198"/>
      <c r="F4203" s="198"/>
      <c r="G4203" s="196"/>
    </row>
    <row r="4204" spans="2:7" ht="14.25">
      <c r="B4204" s="189"/>
      <c r="C4204" s="189"/>
      <c r="D4204" s="189"/>
      <c r="E4204" s="189"/>
      <c r="F4204" s="189"/>
      <c r="G4204" s="189"/>
    </row>
    <row r="4205" spans="2:7" ht="15">
      <c r="B4205" s="186"/>
      <c r="C4205" s="186"/>
      <c r="D4205" s="187"/>
      <c r="E4205" s="188"/>
      <c r="F4205" s="188"/>
      <c r="G4205" s="188"/>
    </row>
    <row r="4206" spans="2:7" ht="14.25">
      <c r="B4206" s="189"/>
      <c r="C4206" s="189"/>
      <c r="D4206" s="190"/>
      <c r="E4206" s="191"/>
      <c r="F4206" s="192"/>
      <c r="G4206" s="192"/>
    </row>
    <row r="4207" spans="2:7" ht="14.25">
      <c r="B4207" s="193"/>
      <c r="C4207" s="193"/>
      <c r="D4207" s="194"/>
      <c r="E4207" s="195"/>
      <c r="F4207" s="196"/>
      <c r="G4207" s="196"/>
    </row>
    <row r="4208" spans="2:7" ht="14.25">
      <c r="B4208" s="197"/>
      <c r="C4208" s="197"/>
      <c r="D4208" s="197"/>
      <c r="E4208" s="196"/>
      <c r="F4208" s="197"/>
      <c r="G4208" s="196"/>
    </row>
    <row r="4209" spans="2:7" ht="14.25">
      <c r="B4209" s="197"/>
      <c r="C4209" s="197"/>
      <c r="D4209" s="197"/>
      <c r="E4209" s="198"/>
      <c r="F4209" s="198"/>
      <c r="G4209" s="196"/>
    </row>
    <row r="4210" spans="2:7" ht="14.25">
      <c r="B4210" s="189"/>
      <c r="C4210" s="189"/>
      <c r="D4210" s="189"/>
      <c r="E4210" s="189"/>
      <c r="F4210" s="189"/>
      <c r="G4210" s="189"/>
    </row>
    <row r="4211" spans="2:7" ht="15">
      <c r="B4211" s="186"/>
      <c r="C4211" s="186"/>
      <c r="D4211" s="187"/>
      <c r="E4211" s="188"/>
      <c r="F4211" s="188"/>
      <c r="G4211" s="188"/>
    </row>
    <row r="4212" spans="2:7" ht="14.25">
      <c r="B4212" s="189"/>
      <c r="C4212" s="189"/>
      <c r="D4212" s="190"/>
      <c r="E4212" s="191"/>
      <c r="F4212" s="192"/>
      <c r="G4212" s="192"/>
    </row>
    <row r="4213" spans="2:7" ht="14.25">
      <c r="B4213" s="193"/>
      <c r="C4213" s="193"/>
      <c r="D4213" s="194"/>
      <c r="E4213" s="195"/>
      <c r="F4213" s="196"/>
      <c r="G4213" s="196"/>
    </row>
    <row r="4214" spans="2:7" ht="14.25">
      <c r="B4214" s="197"/>
      <c r="C4214" s="197"/>
      <c r="D4214" s="197"/>
      <c r="E4214" s="196"/>
      <c r="F4214" s="197"/>
      <c r="G4214" s="196"/>
    </row>
    <row r="4215" spans="2:7" ht="14.25">
      <c r="B4215" s="197"/>
      <c r="C4215" s="197"/>
      <c r="D4215" s="197"/>
      <c r="E4215" s="198"/>
      <c r="F4215" s="198"/>
      <c r="G4215" s="196"/>
    </row>
    <row r="4216" spans="2:7" ht="14.25">
      <c r="B4216" s="189"/>
      <c r="C4216" s="189"/>
      <c r="D4216" s="189"/>
      <c r="E4216" s="189"/>
      <c r="F4216" s="189"/>
      <c r="G4216" s="189"/>
    </row>
    <row r="4217" spans="2:7" ht="15">
      <c r="B4217" s="186"/>
      <c r="C4217" s="186"/>
      <c r="D4217" s="187"/>
      <c r="E4217" s="188"/>
      <c r="F4217" s="188"/>
      <c r="G4217" s="188"/>
    </row>
    <row r="4218" spans="2:7" ht="14.25">
      <c r="B4218" s="189"/>
      <c r="C4218" s="189"/>
      <c r="D4218" s="190"/>
      <c r="E4218" s="191"/>
      <c r="F4218" s="192"/>
      <c r="G4218" s="192"/>
    </row>
    <row r="4219" spans="2:7" ht="14.25">
      <c r="B4219" s="193"/>
      <c r="C4219" s="193"/>
      <c r="D4219" s="194"/>
      <c r="E4219" s="195"/>
      <c r="F4219" s="196"/>
      <c r="G4219" s="196"/>
    </row>
    <row r="4220" spans="2:7" ht="14.25">
      <c r="B4220" s="197"/>
      <c r="C4220" s="197"/>
      <c r="D4220" s="197"/>
      <c r="E4220" s="196"/>
      <c r="F4220" s="197"/>
      <c r="G4220" s="196"/>
    </row>
    <row r="4221" spans="2:7" ht="14.25">
      <c r="B4221" s="197"/>
      <c r="C4221" s="197"/>
      <c r="D4221" s="197"/>
      <c r="E4221" s="198"/>
      <c r="F4221" s="198"/>
      <c r="G4221" s="196"/>
    </row>
    <row r="4222" spans="2:7" ht="14.25">
      <c r="B4222" s="189"/>
      <c r="C4222" s="189"/>
      <c r="D4222" s="189"/>
      <c r="E4222" s="189"/>
      <c r="F4222" s="189"/>
      <c r="G4222" s="189"/>
    </row>
    <row r="4223" spans="2:7" ht="15">
      <c r="B4223" s="186"/>
      <c r="C4223" s="186"/>
      <c r="D4223" s="187"/>
      <c r="E4223" s="188"/>
      <c r="F4223" s="188"/>
      <c r="G4223" s="188"/>
    </row>
    <row r="4224" spans="2:7" ht="14.25">
      <c r="B4224" s="189"/>
      <c r="C4224" s="189"/>
      <c r="D4224" s="190"/>
      <c r="E4224" s="191"/>
      <c r="F4224" s="192"/>
      <c r="G4224" s="192"/>
    </row>
    <row r="4225" spans="2:7" ht="14.25">
      <c r="B4225" s="193"/>
      <c r="C4225" s="193"/>
      <c r="D4225" s="194"/>
      <c r="E4225" s="195"/>
      <c r="F4225" s="196"/>
      <c r="G4225" s="196"/>
    </row>
    <row r="4226" spans="2:7" ht="14.25">
      <c r="B4226" s="193"/>
      <c r="C4226" s="193"/>
      <c r="D4226" s="194"/>
      <c r="E4226" s="195"/>
      <c r="F4226" s="196"/>
      <c r="G4226" s="196"/>
    </row>
    <row r="4227" spans="2:7" ht="14.25">
      <c r="B4227" s="193"/>
      <c r="C4227" s="193"/>
      <c r="D4227" s="194"/>
      <c r="E4227" s="195"/>
      <c r="F4227" s="196"/>
      <c r="G4227" s="196"/>
    </row>
    <row r="4228" spans="2:7" ht="14.25">
      <c r="B4228" s="193"/>
      <c r="C4228" s="193"/>
      <c r="D4228" s="194"/>
      <c r="E4228" s="195"/>
      <c r="F4228" s="196"/>
      <c r="G4228" s="196"/>
    </row>
    <row r="4229" spans="2:7" ht="14.25">
      <c r="B4229" s="197"/>
      <c r="C4229" s="197"/>
      <c r="D4229" s="197"/>
      <c r="E4229" s="196"/>
      <c r="F4229" s="197"/>
      <c r="G4229" s="196"/>
    </row>
    <row r="4230" spans="2:7" ht="14.25">
      <c r="B4230" s="197"/>
      <c r="C4230" s="197"/>
      <c r="D4230" s="197"/>
      <c r="E4230" s="198"/>
      <c r="F4230" s="198"/>
      <c r="G4230" s="196"/>
    </row>
    <row r="4231" spans="2:7" ht="14.25">
      <c r="B4231" s="189"/>
      <c r="C4231" s="189"/>
      <c r="D4231" s="189"/>
      <c r="E4231" s="189"/>
      <c r="F4231" s="189"/>
      <c r="G4231" s="189"/>
    </row>
    <row r="4232" spans="2:7" ht="15">
      <c r="B4232" s="186"/>
      <c r="C4232" s="186"/>
      <c r="D4232" s="187"/>
      <c r="E4232" s="188"/>
      <c r="F4232" s="188"/>
      <c r="G4232" s="188"/>
    </row>
    <row r="4233" spans="2:7" ht="14.25">
      <c r="B4233" s="189"/>
      <c r="C4233" s="189"/>
      <c r="D4233" s="190"/>
      <c r="E4233" s="191"/>
      <c r="F4233" s="192"/>
      <c r="G4233" s="192"/>
    </row>
    <row r="4234" spans="2:7" ht="14.25">
      <c r="B4234" s="193"/>
      <c r="C4234" s="193"/>
      <c r="D4234" s="194"/>
      <c r="E4234" s="195"/>
      <c r="F4234" s="196"/>
      <c r="G4234" s="196"/>
    </row>
    <row r="4235" spans="2:7" ht="14.25">
      <c r="B4235" s="193"/>
      <c r="C4235" s="193"/>
      <c r="D4235" s="194"/>
      <c r="E4235" s="195"/>
      <c r="F4235" s="196"/>
      <c r="G4235" s="196"/>
    </row>
    <row r="4236" spans="2:7" ht="14.25">
      <c r="B4236" s="193"/>
      <c r="C4236" s="193"/>
      <c r="D4236" s="194"/>
      <c r="E4236" s="195"/>
      <c r="F4236" s="196"/>
      <c r="G4236" s="196"/>
    </row>
    <row r="4237" spans="2:7" ht="14.25">
      <c r="B4237" s="193"/>
      <c r="C4237" s="193"/>
      <c r="D4237" s="194"/>
      <c r="E4237" s="195"/>
      <c r="F4237" s="196"/>
      <c r="G4237" s="196"/>
    </row>
    <row r="4238" spans="2:7" ht="14.25">
      <c r="B4238" s="197"/>
      <c r="C4238" s="197"/>
      <c r="D4238" s="197"/>
      <c r="E4238" s="196"/>
      <c r="F4238" s="197"/>
      <c r="G4238" s="196"/>
    </row>
    <row r="4239" spans="2:7" ht="14.25">
      <c r="B4239" s="197"/>
      <c r="C4239" s="197"/>
      <c r="D4239" s="197"/>
      <c r="E4239" s="198"/>
      <c r="F4239" s="198"/>
      <c r="G4239" s="196"/>
    </row>
    <row r="4240" spans="2:7" ht="14.25">
      <c r="B4240" s="189"/>
      <c r="C4240" s="189"/>
      <c r="D4240" s="189"/>
      <c r="E4240" s="189"/>
      <c r="F4240" s="189"/>
      <c r="G4240" s="189"/>
    </row>
    <row r="4241" spans="2:7" ht="15">
      <c r="B4241" s="186"/>
      <c r="C4241" s="186"/>
      <c r="D4241" s="187"/>
      <c r="E4241" s="188"/>
      <c r="F4241" s="188"/>
      <c r="G4241" s="188"/>
    </row>
    <row r="4242" spans="2:7" ht="14.25">
      <c r="B4242" s="189"/>
      <c r="C4242" s="189"/>
      <c r="D4242" s="190"/>
      <c r="E4242" s="191"/>
      <c r="F4242" s="192"/>
      <c r="G4242" s="192"/>
    </row>
    <row r="4243" spans="2:7" ht="14.25">
      <c r="B4243" s="193"/>
      <c r="C4243" s="193"/>
      <c r="D4243" s="194"/>
      <c r="E4243" s="195"/>
      <c r="F4243" s="196"/>
      <c r="G4243" s="196"/>
    </row>
    <row r="4244" spans="2:7" ht="14.25">
      <c r="B4244" s="193"/>
      <c r="C4244" s="193"/>
      <c r="D4244" s="194"/>
      <c r="E4244" s="195"/>
      <c r="F4244" s="196"/>
      <c r="G4244" s="196"/>
    </row>
    <row r="4245" spans="2:7" ht="14.25">
      <c r="B4245" s="193"/>
      <c r="C4245" s="193"/>
      <c r="D4245" s="194"/>
      <c r="E4245" s="195"/>
      <c r="F4245" s="196"/>
      <c r="G4245" s="196"/>
    </row>
    <row r="4246" spans="2:7" ht="14.25">
      <c r="B4246" s="197"/>
      <c r="C4246" s="197"/>
      <c r="D4246" s="197"/>
      <c r="E4246" s="196"/>
      <c r="F4246" s="197"/>
      <c r="G4246" s="196"/>
    </row>
    <row r="4247" spans="2:7" ht="14.25">
      <c r="B4247" s="197"/>
      <c r="C4247" s="197"/>
      <c r="D4247" s="197"/>
      <c r="E4247" s="198"/>
      <c r="F4247" s="198"/>
      <c r="G4247" s="196"/>
    </row>
    <row r="4248" spans="2:7" ht="14.25">
      <c r="B4248" s="189"/>
      <c r="C4248" s="189"/>
      <c r="D4248" s="189"/>
      <c r="E4248" s="189"/>
      <c r="F4248" s="189"/>
      <c r="G4248" s="189"/>
    </row>
    <row r="4249" spans="2:7" ht="15">
      <c r="B4249" s="186"/>
      <c r="C4249" s="186"/>
      <c r="D4249" s="187"/>
      <c r="E4249" s="188"/>
      <c r="F4249" s="188"/>
      <c r="G4249" s="188"/>
    </row>
    <row r="4250" spans="2:7" ht="14.25">
      <c r="B4250" s="189"/>
      <c r="C4250" s="189"/>
      <c r="D4250" s="190"/>
      <c r="E4250" s="191"/>
      <c r="F4250" s="192"/>
      <c r="G4250" s="192"/>
    </row>
    <row r="4251" spans="2:7" ht="14.25">
      <c r="B4251" s="193"/>
      <c r="C4251" s="193"/>
      <c r="D4251" s="194"/>
      <c r="E4251" s="195"/>
      <c r="F4251" s="196"/>
      <c r="G4251" s="196"/>
    </row>
    <row r="4252" spans="2:7" ht="14.25">
      <c r="B4252" s="193"/>
      <c r="C4252" s="193"/>
      <c r="D4252" s="194"/>
      <c r="E4252" s="195"/>
      <c r="F4252" s="196"/>
      <c r="G4252" s="196"/>
    </row>
    <row r="4253" spans="2:7" ht="14.25">
      <c r="B4253" s="193"/>
      <c r="C4253" s="193"/>
      <c r="D4253" s="194"/>
      <c r="E4253" s="195"/>
      <c r="F4253" s="196"/>
      <c r="G4253" s="196"/>
    </row>
    <row r="4254" spans="2:7" ht="14.25">
      <c r="B4254" s="193"/>
      <c r="C4254" s="193"/>
      <c r="D4254" s="194"/>
      <c r="E4254" s="195"/>
      <c r="F4254" s="196"/>
      <c r="G4254" s="196"/>
    </row>
    <row r="4255" spans="2:7" ht="14.25">
      <c r="B4255" s="193"/>
      <c r="C4255" s="193"/>
      <c r="D4255" s="194"/>
      <c r="E4255" s="195"/>
      <c r="F4255" s="196"/>
      <c r="G4255" s="196"/>
    </row>
    <row r="4256" spans="2:7" ht="14.25">
      <c r="B4256" s="197"/>
      <c r="C4256" s="197"/>
      <c r="D4256" s="197"/>
      <c r="E4256" s="196"/>
      <c r="F4256" s="197"/>
      <c r="G4256" s="196"/>
    </row>
    <row r="4257" spans="2:7" ht="14.25">
      <c r="B4257" s="197"/>
      <c r="C4257" s="197"/>
      <c r="D4257" s="197"/>
      <c r="E4257" s="198"/>
      <c r="F4257" s="198"/>
      <c r="G4257" s="196"/>
    </row>
    <row r="4258" spans="2:7" ht="14.25">
      <c r="B4258" s="189"/>
      <c r="C4258" s="189"/>
      <c r="D4258" s="189"/>
      <c r="E4258" s="189"/>
      <c r="F4258" s="189"/>
      <c r="G4258" s="189"/>
    </row>
    <row r="4259" spans="2:7" ht="15">
      <c r="B4259" s="186"/>
      <c r="C4259" s="186"/>
      <c r="D4259" s="187"/>
      <c r="E4259" s="188"/>
      <c r="F4259" s="188"/>
      <c r="G4259" s="188"/>
    </row>
    <row r="4260" spans="2:7" ht="14.25">
      <c r="B4260" s="189"/>
      <c r="C4260" s="189"/>
      <c r="D4260" s="190"/>
      <c r="E4260" s="191"/>
      <c r="F4260" s="192"/>
      <c r="G4260" s="192"/>
    </row>
    <row r="4261" spans="2:7" ht="14.25">
      <c r="B4261" s="193"/>
      <c r="C4261" s="193"/>
      <c r="D4261" s="194"/>
      <c r="E4261" s="195"/>
      <c r="F4261" s="196"/>
      <c r="G4261" s="196"/>
    </row>
    <row r="4262" spans="2:7" ht="14.25">
      <c r="B4262" s="197"/>
      <c r="C4262" s="197"/>
      <c r="D4262" s="197"/>
      <c r="E4262" s="196"/>
      <c r="F4262" s="197"/>
      <c r="G4262" s="196"/>
    </row>
    <row r="4263" spans="2:7" ht="14.25">
      <c r="B4263" s="197"/>
      <c r="C4263" s="197"/>
      <c r="D4263" s="197"/>
      <c r="E4263" s="198"/>
      <c r="F4263" s="198"/>
      <c r="G4263" s="196"/>
    </row>
    <row r="4264" spans="2:7" ht="14.25">
      <c r="B4264" s="189"/>
      <c r="C4264" s="189"/>
      <c r="D4264" s="189"/>
      <c r="E4264" s="189"/>
      <c r="F4264" s="189"/>
      <c r="G4264" s="189"/>
    </row>
    <row r="4265" spans="2:7" ht="15">
      <c r="B4265" s="186"/>
      <c r="C4265" s="186"/>
      <c r="D4265" s="187"/>
      <c r="E4265" s="188"/>
      <c r="F4265" s="188"/>
      <c r="G4265" s="188"/>
    </row>
    <row r="4266" spans="2:7" ht="14.25">
      <c r="B4266" s="189"/>
      <c r="C4266" s="189"/>
      <c r="D4266" s="190"/>
      <c r="E4266" s="191"/>
      <c r="F4266" s="192"/>
      <c r="G4266" s="192"/>
    </row>
    <row r="4267" spans="2:7" ht="14.25">
      <c r="B4267" s="193"/>
      <c r="C4267" s="193"/>
      <c r="D4267" s="194"/>
      <c r="E4267" s="195"/>
      <c r="F4267" s="196"/>
      <c r="G4267" s="196"/>
    </row>
    <row r="4268" spans="2:7" ht="14.25">
      <c r="B4268" s="197"/>
      <c r="C4268" s="197"/>
      <c r="D4268" s="197"/>
      <c r="E4268" s="196"/>
      <c r="F4268" s="197"/>
      <c r="G4268" s="196"/>
    </row>
    <row r="4269" spans="2:7" ht="14.25">
      <c r="B4269" s="197"/>
      <c r="C4269" s="197"/>
      <c r="D4269" s="197"/>
      <c r="E4269" s="198"/>
      <c r="F4269" s="198"/>
      <c r="G4269" s="196"/>
    </row>
    <row r="4270" spans="2:7" ht="14.25">
      <c r="B4270" s="189"/>
      <c r="C4270" s="189"/>
      <c r="D4270" s="189"/>
      <c r="E4270" s="189"/>
      <c r="F4270" s="189"/>
      <c r="G4270" s="189"/>
    </row>
    <row r="4271" spans="2:7" ht="15">
      <c r="B4271" s="186"/>
      <c r="C4271" s="186"/>
      <c r="D4271" s="187"/>
      <c r="E4271" s="188"/>
      <c r="F4271" s="188"/>
      <c r="G4271" s="188"/>
    </row>
    <row r="4272" spans="2:7" ht="14.25">
      <c r="B4272" s="189"/>
      <c r="C4272" s="189"/>
      <c r="D4272" s="190"/>
      <c r="E4272" s="191"/>
      <c r="F4272" s="192"/>
      <c r="G4272" s="192"/>
    </row>
    <row r="4273" spans="2:7" ht="14.25">
      <c r="B4273" s="193"/>
      <c r="C4273" s="193"/>
      <c r="D4273" s="194"/>
      <c r="E4273" s="195"/>
      <c r="F4273" s="196"/>
      <c r="G4273" s="196"/>
    </row>
    <row r="4274" spans="2:7" ht="14.25">
      <c r="B4274" s="197"/>
      <c r="C4274" s="197"/>
      <c r="D4274" s="197"/>
      <c r="E4274" s="196"/>
      <c r="F4274" s="197"/>
      <c r="G4274" s="196"/>
    </row>
    <row r="4275" spans="2:7" ht="14.25">
      <c r="B4275" s="197"/>
      <c r="C4275" s="197"/>
      <c r="D4275" s="197"/>
      <c r="E4275" s="198"/>
      <c r="F4275" s="198"/>
      <c r="G4275" s="196"/>
    </row>
    <row r="4276" spans="2:7" ht="14.25">
      <c r="B4276" s="189"/>
      <c r="C4276" s="189"/>
      <c r="D4276" s="189"/>
      <c r="E4276" s="189"/>
      <c r="F4276" s="189"/>
      <c r="G4276" s="189"/>
    </row>
    <row r="4277" spans="2:7" ht="15">
      <c r="B4277" s="186"/>
      <c r="C4277" s="186"/>
      <c r="D4277" s="187"/>
      <c r="E4277" s="188"/>
      <c r="F4277" s="188"/>
      <c r="G4277" s="188"/>
    </row>
    <row r="4278" spans="2:7" ht="14.25">
      <c r="B4278" s="189"/>
      <c r="C4278" s="189"/>
      <c r="D4278" s="190"/>
      <c r="E4278" s="191"/>
      <c r="F4278" s="192"/>
      <c r="G4278" s="192"/>
    </row>
    <row r="4279" spans="2:7" ht="14.25">
      <c r="B4279" s="193"/>
      <c r="C4279" s="193"/>
      <c r="D4279" s="194"/>
      <c r="E4279" s="195"/>
      <c r="F4279" s="196"/>
      <c r="G4279" s="196"/>
    </row>
    <row r="4280" spans="2:7" ht="14.25">
      <c r="B4280" s="197"/>
      <c r="C4280" s="197"/>
      <c r="D4280" s="197"/>
      <c r="E4280" s="196"/>
      <c r="F4280" s="197"/>
      <c r="G4280" s="196"/>
    </row>
    <row r="4281" spans="2:7" ht="14.25">
      <c r="B4281" s="197"/>
      <c r="C4281" s="197"/>
      <c r="D4281" s="197"/>
      <c r="E4281" s="198"/>
      <c r="F4281" s="198"/>
      <c r="G4281" s="196"/>
    </row>
    <row r="4282" spans="2:7" ht="14.25">
      <c r="B4282" s="189"/>
      <c r="C4282" s="189"/>
      <c r="D4282" s="189"/>
      <c r="E4282" s="189"/>
      <c r="F4282" s="189"/>
      <c r="G4282" s="189"/>
    </row>
    <row r="4283" spans="2:7" ht="15">
      <c r="B4283" s="186"/>
      <c r="C4283" s="186"/>
      <c r="D4283" s="187"/>
      <c r="E4283" s="188"/>
      <c r="F4283" s="188"/>
      <c r="G4283" s="188"/>
    </row>
    <row r="4284" spans="2:7" ht="14.25">
      <c r="B4284" s="189"/>
      <c r="C4284" s="189"/>
      <c r="D4284" s="190"/>
      <c r="E4284" s="191"/>
      <c r="F4284" s="192"/>
      <c r="G4284" s="192"/>
    </row>
    <row r="4285" spans="2:7" ht="14.25">
      <c r="B4285" s="193"/>
      <c r="C4285" s="193"/>
      <c r="D4285" s="194"/>
      <c r="E4285" s="195"/>
      <c r="F4285" s="196"/>
      <c r="G4285" s="196"/>
    </row>
    <row r="4286" spans="2:7" ht="14.25">
      <c r="B4286" s="193"/>
      <c r="C4286" s="193"/>
      <c r="D4286" s="194"/>
      <c r="E4286" s="195"/>
      <c r="F4286" s="196"/>
      <c r="G4286" s="196"/>
    </row>
    <row r="4287" spans="2:7" ht="14.25">
      <c r="B4287" s="193"/>
      <c r="C4287" s="193"/>
      <c r="D4287" s="194"/>
      <c r="E4287" s="195"/>
      <c r="F4287" s="196"/>
      <c r="G4287" s="196"/>
    </row>
    <row r="4288" spans="2:7" ht="14.25">
      <c r="B4288" s="193"/>
      <c r="C4288" s="193"/>
      <c r="D4288" s="194"/>
      <c r="E4288" s="195"/>
      <c r="F4288" s="196"/>
      <c r="G4288" s="196"/>
    </row>
    <row r="4289" spans="2:7" ht="14.25">
      <c r="B4289" s="193"/>
      <c r="C4289" s="193"/>
      <c r="D4289" s="194"/>
      <c r="E4289" s="195"/>
      <c r="F4289" s="196"/>
      <c r="G4289" s="196"/>
    </row>
    <row r="4290" spans="2:7" ht="14.25">
      <c r="B4290" s="193"/>
      <c r="C4290" s="193"/>
      <c r="D4290" s="194"/>
      <c r="E4290" s="195"/>
      <c r="F4290" s="196"/>
      <c r="G4290" s="196"/>
    </row>
    <row r="4291" spans="2:7" ht="14.25">
      <c r="B4291" s="193"/>
      <c r="C4291" s="193"/>
      <c r="D4291" s="194"/>
      <c r="E4291" s="195"/>
      <c r="F4291" s="196"/>
      <c r="G4291" s="196"/>
    </row>
    <row r="4292" spans="2:7" ht="14.25">
      <c r="B4292" s="193"/>
      <c r="C4292" s="193"/>
      <c r="D4292" s="194"/>
      <c r="E4292" s="195"/>
      <c r="F4292" s="196"/>
      <c r="G4292" s="196"/>
    </row>
    <row r="4293" spans="2:7" ht="14.25">
      <c r="B4293" s="197"/>
      <c r="C4293" s="197"/>
      <c r="D4293" s="197"/>
      <c r="E4293" s="196"/>
      <c r="F4293" s="197"/>
      <c r="G4293" s="196"/>
    </row>
    <row r="4294" spans="2:7" ht="14.25">
      <c r="B4294" s="197"/>
      <c r="C4294" s="197"/>
      <c r="D4294" s="197"/>
      <c r="E4294" s="198"/>
      <c r="F4294" s="198"/>
      <c r="G4294" s="196"/>
    </row>
    <row r="4295" spans="2:7" ht="14.25">
      <c r="B4295" s="189"/>
      <c r="C4295" s="189"/>
      <c r="D4295" s="189"/>
      <c r="E4295" s="189"/>
      <c r="F4295" s="189"/>
      <c r="G4295" s="189"/>
    </row>
    <row r="4296" spans="2:7" ht="15">
      <c r="B4296" s="186"/>
      <c r="C4296" s="186"/>
      <c r="D4296" s="187"/>
      <c r="E4296" s="188"/>
      <c r="F4296" s="188"/>
      <c r="G4296" s="188"/>
    </row>
    <row r="4297" spans="2:7" ht="14.25">
      <c r="B4297" s="189"/>
      <c r="C4297" s="189"/>
      <c r="D4297" s="190"/>
      <c r="E4297" s="191"/>
      <c r="F4297" s="192"/>
      <c r="G4297" s="192"/>
    </row>
    <row r="4298" spans="2:7" ht="14.25">
      <c r="B4298" s="193"/>
      <c r="C4298" s="193"/>
      <c r="D4298" s="194"/>
      <c r="E4298" s="195"/>
      <c r="F4298" s="196"/>
      <c r="G4298" s="196"/>
    </row>
    <row r="4299" spans="2:7" ht="14.25">
      <c r="B4299" s="193"/>
      <c r="C4299" s="193"/>
      <c r="D4299" s="194"/>
      <c r="E4299" s="195"/>
      <c r="F4299" s="196"/>
      <c r="G4299" s="196"/>
    </row>
    <row r="4300" spans="2:7" ht="14.25">
      <c r="B4300" s="193"/>
      <c r="C4300" s="193"/>
      <c r="D4300" s="194"/>
      <c r="E4300" s="195"/>
      <c r="F4300" s="196"/>
      <c r="G4300" s="196"/>
    </row>
    <row r="4301" spans="2:7" ht="14.25">
      <c r="B4301" s="193"/>
      <c r="C4301" s="193"/>
      <c r="D4301" s="194"/>
      <c r="E4301" s="195"/>
      <c r="F4301" s="196"/>
      <c r="G4301" s="196"/>
    </row>
    <row r="4302" spans="2:7" ht="14.25">
      <c r="B4302" s="193"/>
      <c r="C4302" s="193"/>
      <c r="D4302" s="194"/>
      <c r="E4302" s="195"/>
      <c r="F4302" s="196"/>
      <c r="G4302" s="196"/>
    </row>
    <row r="4303" spans="2:7" ht="14.25">
      <c r="B4303" s="193"/>
      <c r="C4303" s="193"/>
      <c r="D4303" s="194"/>
      <c r="E4303" s="195"/>
      <c r="F4303" s="196"/>
      <c r="G4303" s="196"/>
    </row>
    <row r="4304" spans="2:7" ht="14.25">
      <c r="B4304" s="193"/>
      <c r="C4304" s="193"/>
      <c r="D4304" s="194"/>
      <c r="E4304" s="195"/>
      <c r="F4304" s="196"/>
      <c r="G4304" s="196"/>
    </row>
    <row r="4305" spans="2:7" ht="14.25">
      <c r="B4305" s="193"/>
      <c r="C4305" s="193"/>
      <c r="D4305" s="194"/>
      <c r="E4305" s="195"/>
      <c r="F4305" s="196"/>
      <c r="G4305" s="196"/>
    </row>
    <row r="4306" spans="2:7" ht="14.25">
      <c r="B4306" s="197"/>
      <c r="C4306" s="197"/>
      <c r="D4306" s="197"/>
      <c r="E4306" s="196"/>
      <c r="F4306" s="197"/>
      <c r="G4306" s="196"/>
    </row>
    <row r="4307" spans="2:7" ht="14.25">
      <c r="B4307" s="197"/>
      <c r="C4307" s="197"/>
      <c r="D4307" s="197"/>
      <c r="E4307" s="198"/>
      <c r="F4307" s="198"/>
      <c r="G4307" s="196"/>
    </row>
    <row r="4308" spans="2:7" ht="14.25">
      <c r="B4308" s="189"/>
      <c r="C4308" s="189"/>
      <c r="D4308" s="189"/>
      <c r="E4308" s="189"/>
      <c r="F4308" s="189"/>
      <c r="G4308" s="189"/>
    </row>
    <row r="4309" spans="2:7" ht="15">
      <c r="B4309" s="186"/>
      <c r="C4309" s="186"/>
      <c r="D4309" s="187"/>
      <c r="E4309" s="188"/>
      <c r="F4309" s="188"/>
      <c r="G4309" s="188"/>
    </row>
    <row r="4310" spans="2:7" ht="14.25">
      <c r="B4310" s="189"/>
      <c r="C4310" s="189"/>
      <c r="D4310" s="190"/>
      <c r="E4310" s="191"/>
      <c r="F4310" s="192"/>
      <c r="G4310" s="192"/>
    </row>
    <row r="4311" spans="2:7" ht="14.25">
      <c r="B4311" s="193"/>
      <c r="C4311" s="193"/>
      <c r="D4311" s="194"/>
      <c r="E4311" s="195"/>
      <c r="F4311" s="196"/>
      <c r="G4311" s="196"/>
    </row>
    <row r="4312" spans="2:7" ht="14.25">
      <c r="B4312" s="193"/>
      <c r="C4312" s="193"/>
      <c r="D4312" s="194"/>
      <c r="E4312" s="195"/>
      <c r="F4312" s="196"/>
      <c r="G4312" s="196"/>
    </row>
    <row r="4313" spans="2:7" ht="14.25">
      <c r="B4313" s="193"/>
      <c r="C4313" s="193"/>
      <c r="D4313" s="194"/>
      <c r="E4313" s="195"/>
      <c r="F4313" s="196"/>
      <c r="G4313" s="196"/>
    </row>
    <row r="4314" spans="2:7" ht="14.25">
      <c r="B4314" s="193"/>
      <c r="C4314" s="193"/>
      <c r="D4314" s="194"/>
      <c r="E4314" s="195"/>
      <c r="F4314" s="196"/>
      <c r="G4314" s="196"/>
    </row>
    <row r="4315" spans="2:7" ht="14.25">
      <c r="B4315" s="197"/>
      <c r="C4315" s="197"/>
      <c r="D4315" s="197"/>
      <c r="E4315" s="196"/>
      <c r="F4315" s="197"/>
      <c r="G4315" s="196"/>
    </row>
    <row r="4316" spans="2:7" ht="14.25">
      <c r="B4316" s="197"/>
      <c r="C4316" s="197"/>
      <c r="D4316" s="197"/>
      <c r="E4316" s="198"/>
      <c r="F4316" s="198"/>
      <c r="G4316" s="196"/>
    </row>
    <row r="4317" spans="2:7" ht="14.25">
      <c r="B4317" s="189"/>
      <c r="C4317" s="189"/>
      <c r="D4317" s="189"/>
      <c r="E4317" s="189"/>
      <c r="F4317" s="189"/>
      <c r="G4317" s="189"/>
    </row>
    <row r="4318" spans="2:7" ht="15">
      <c r="B4318" s="186"/>
      <c r="C4318" s="186"/>
      <c r="D4318" s="187"/>
      <c r="E4318" s="188"/>
      <c r="F4318" s="188"/>
      <c r="G4318" s="188"/>
    </row>
    <row r="4319" spans="2:7" ht="14.25">
      <c r="B4319" s="189"/>
      <c r="C4319" s="189"/>
      <c r="D4319" s="190"/>
      <c r="E4319" s="191"/>
      <c r="F4319" s="192"/>
      <c r="G4319" s="192"/>
    </row>
    <row r="4320" spans="2:7" ht="14.25">
      <c r="B4320" s="193"/>
      <c r="C4320" s="193"/>
      <c r="D4320" s="194"/>
      <c r="E4320" s="195"/>
      <c r="F4320" s="196"/>
      <c r="G4320" s="196"/>
    </row>
    <row r="4321" spans="2:7" ht="14.25">
      <c r="B4321" s="193"/>
      <c r="C4321" s="193"/>
      <c r="D4321" s="194"/>
      <c r="E4321" s="195"/>
      <c r="F4321" s="196"/>
      <c r="G4321" s="196"/>
    </row>
    <row r="4322" spans="2:7" ht="14.25">
      <c r="B4322" s="193"/>
      <c r="C4322" s="193"/>
      <c r="D4322" s="194"/>
      <c r="E4322" s="195"/>
      <c r="F4322" s="196"/>
      <c r="G4322" s="196"/>
    </row>
    <row r="4323" spans="2:7" ht="14.25">
      <c r="B4323" s="193"/>
      <c r="C4323" s="193"/>
      <c r="D4323" s="194"/>
      <c r="E4323" s="195"/>
      <c r="F4323" s="196"/>
      <c r="G4323" s="196"/>
    </row>
    <row r="4324" spans="2:7" ht="14.25">
      <c r="B4324" s="197"/>
      <c r="C4324" s="197"/>
      <c r="D4324" s="197"/>
      <c r="E4324" s="196"/>
      <c r="F4324" s="197"/>
      <c r="G4324" s="196"/>
    </row>
    <row r="4325" spans="2:7" ht="14.25">
      <c r="B4325" s="197"/>
      <c r="C4325" s="197"/>
      <c r="D4325" s="197"/>
      <c r="E4325" s="198"/>
      <c r="F4325" s="198"/>
      <c r="G4325" s="196"/>
    </row>
    <row r="4326" spans="2:7" ht="14.25">
      <c r="B4326" s="189"/>
      <c r="C4326" s="189"/>
      <c r="D4326" s="189"/>
      <c r="E4326" s="189"/>
      <c r="F4326" s="189"/>
      <c r="G4326" s="189"/>
    </row>
    <row r="4327" spans="2:7" ht="15">
      <c r="B4327" s="186"/>
      <c r="C4327" s="186"/>
      <c r="D4327" s="187"/>
      <c r="E4327" s="188"/>
      <c r="F4327" s="188"/>
      <c r="G4327" s="188"/>
    </row>
    <row r="4328" spans="2:7" ht="14.25">
      <c r="B4328" s="189"/>
      <c r="C4328" s="189"/>
      <c r="D4328" s="190"/>
      <c r="E4328" s="191"/>
      <c r="F4328" s="192"/>
      <c r="G4328" s="192"/>
    </row>
    <row r="4329" spans="2:7" ht="14.25">
      <c r="B4329" s="193"/>
      <c r="C4329" s="193"/>
      <c r="D4329" s="194"/>
      <c r="E4329" s="195"/>
      <c r="F4329" s="196"/>
      <c r="G4329" s="196"/>
    </row>
    <row r="4330" spans="2:7" ht="14.25">
      <c r="B4330" s="193"/>
      <c r="C4330" s="193"/>
      <c r="D4330" s="194"/>
      <c r="E4330" s="195"/>
      <c r="F4330" s="196"/>
      <c r="G4330" s="196"/>
    </row>
    <row r="4331" spans="2:7" ht="14.25">
      <c r="B4331" s="193"/>
      <c r="C4331" s="193"/>
      <c r="D4331" s="194"/>
      <c r="E4331" s="195"/>
      <c r="F4331" s="196"/>
      <c r="G4331" s="196"/>
    </row>
    <row r="4332" spans="2:7" ht="14.25">
      <c r="B4332" s="197"/>
      <c r="C4332" s="197"/>
      <c r="D4332" s="197"/>
      <c r="E4332" s="196"/>
      <c r="F4332" s="197"/>
      <c r="G4332" s="196"/>
    </row>
    <row r="4333" spans="2:7" ht="14.25">
      <c r="B4333" s="197"/>
      <c r="C4333" s="197"/>
      <c r="D4333" s="197"/>
      <c r="E4333" s="198"/>
      <c r="F4333" s="198"/>
      <c r="G4333" s="196"/>
    </row>
    <row r="4334" spans="2:7" ht="14.25">
      <c r="B4334" s="189"/>
      <c r="C4334" s="189"/>
      <c r="D4334" s="189"/>
      <c r="E4334" s="189"/>
      <c r="F4334" s="189"/>
      <c r="G4334" s="189"/>
    </row>
    <row r="4335" spans="2:7" ht="15">
      <c r="B4335" s="186"/>
      <c r="C4335" s="186"/>
      <c r="D4335" s="187"/>
      <c r="E4335" s="188"/>
      <c r="F4335" s="188"/>
      <c r="G4335" s="188"/>
    </row>
    <row r="4336" spans="2:7" ht="14.25">
      <c r="B4336" s="189"/>
      <c r="C4336" s="189"/>
      <c r="D4336" s="190"/>
      <c r="E4336" s="191"/>
      <c r="F4336" s="192"/>
      <c r="G4336" s="192"/>
    </row>
    <row r="4337" spans="2:7" ht="14.25">
      <c r="B4337" s="193"/>
      <c r="C4337" s="193"/>
      <c r="D4337" s="194"/>
      <c r="E4337" s="195"/>
      <c r="F4337" s="196"/>
      <c r="G4337" s="196"/>
    </row>
    <row r="4338" spans="2:7" ht="14.25">
      <c r="B4338" s="193"/>
      <c r="C4338" s="193"/>
      <c r="D4338" s="194"/>
      <c r="E4338" s="195"/>
      <c r="F4338" s="196"/>
      <c r="G4338" s="196"/>
    </row>
    <row r="4339" spans="2:7" ht="14.25">
      <c r="B4339" s="193"/>
      <c r="C4339" s="193"/>
      <c r="D4339" s="194"/>
      <c r="E4339" s="195"/>
      <c r="F4339" s="196"/>
      <c r="G4339" s="196"/>
    </row>
    <row r="4340" spans="2:7" ht="14.25">
      <c r="B4340" s="193"/>
      <c r="C4340" s="193"/>
      <c r="D4340" s="194"/>
      <c r="E4340" s="195"/>
      <c r="F4340" s="196"/>
      <c r="G4340" s="196"/>
    </row>
    <row r="4341" spans="2:7" ht="14.25">
      <c r="B4341" s="193"/>
      <c r="C4341" s="193"/>
      <c r="D4341" s="194"/>
      <c r="E4341" s="195"/>
      <c r="F4341" s="196"/>
      <c r="G4341" s="196"/>
    </row>
    <row r="4342" spans="2:7" ht="14.25">
      <c r="B4342" s="193"/>
      <c r="C4342" s="193"/>
      <c r="D4342" s="194"/>
      <c r="E4342" s="195"/>
      <c r="F4342" s="196"/>
      <c r="G4342" s="196"/>
    </row>
    <row r="4343" spans="2:7" ht="14.25">
      <c r="B4343" s="193"/>
      <c r="C4343" s="193"/>
      <c r="D4343" s="194"/>
      <c r="E4343" s="195"/>
      <c r="F4343" s="196"/>
      <c r="G4343" s="196"/>
    </row>
    <row r="4344" spans="2:7" ht="14.25">
      <c r="B4344" s="197"/>
      <c r="C4344" s="197"/>
      <c r="D4344" s="197"/>
      <c r="E4344" s="196"/>
      <c r="F4344" s="197"/>
      <c r="G4344" s="196"/>
    </row>
    <row r="4345" spans="2:7" ht="14.25">
      <c r="B4345" s="197"/>
      <c r="C4345" s="197"/>
      <c r="D4345" s="197"/>
      <c r="E4345" s="198"/>
      <c r="F4345" s="198"/>
      <c r="G4345" s="196"/>
    </row>
    <row r="4346" spans="2:7" ht="14.25">
      <c r="B4346" s="189"/>
      <c r="C4346" s="189"/>
      <c r="D4346" s="189"/>
      <c r="E4346" s="189"/>
      <c r="F4346" s="189"/>
      <c r="G4346" s="189"/>
    </row>
    <row r="4347" spans="2:7" ht="15">
      <c r="B4347" s="186"/>
      <c r="C4347" s="186"/>
      <c r="D4347" s="187"/>
      <c r="E4347" s="188"/>
      <c r="F4347" s="188"/>
      <c r="G4347" s="188"/>
    </row>
    <row r="4348" spans="2:7" ht="14.25">
      <c r="B4348" s="189"/>
      <c r="C4348" s="189"/>
      <c r="D4348" s="190"/>
      <c r="E4348" s="191"/>
      <c r="F4348" s="192"/>
      <c r="G4348" s="192"/>
    </row>
    <row r="4349" spans="2:7" ht="14.25">
      <c r="B4349" s="193"/>
      <c r="C4349" s="193"/>
      <c r="D4349" s="194"/>
      <c r="E4349" s="195"/>
      <c r="F4349" s="196"/>
      <c r="G4349" s="196"/>
    </row>
    <row r="4350" spans="2:7" ht="14.25">
      <c r="B4350" s="193"/>
      <c r="C4350" s="193"/>
      <c r="D4350" s="194"/>
      <c r="E4350" s="195"/>
      <c r="F4350" s="196"/>
      <c r="G4350" s="196"/>
    </row>
    <row r="4351" spans="2:7" ht="14.25">
      <c r="B4351" s="193"/>
      <c r="C4351" s="193"/>
      <c r="D4351" s="194"/>
      <c r="E4351" s="195"/>
      <c r="F4351" s="196"/>
      <c r="G4351" s="196"/>
    </row>
    <row r="4352" spans="2:7" ht="14.25">
      <c r="B4352" s="193"/>
      <c r="C4352" s="193"/>
      <c r="D4352" s="194"/>
      <c r="E4352" s="195"/>
      <c r="F4352" s="196"/>
      <c r="G4352" s="196"/>
    </row>
    <row r="4353" spans="2:7" ht="14.25">
      <c r="B4353" s="193"/>
      <c r="C4353" s="193"/>
      <c r="D4353" s="194"/>
      <c r="E4353" s="195"/>
      <c r="F4353" s="196"/>
      <c r="G4353" s="196"/>
    </row>
    <row r="4354" spans="2:7" ht="14.25">
      <c r="B4354" s="193"/>
      <c r="C4354" s="193"/>
      <c r="D4354" s="194"/>
      <c r="E4354" s="195"/>
      <c r="F4354" s="196"/>
      <c r="G4354" s="196"/>
    </row>
    <row r="4355" spans="2:7" ht="14.25">
      <c r="B4355" s="197"/>
      <c r="C4355" s="197"/>
      <c r="D4355" s="197"/>
      <c r="E4355" s="196"/>
      <c r="F4355" s="197"/>
      <c r="G4355" s="196"/>
    </row>
    <row r="4356" spans="2:7" ht="14.25">
      <c r="B4356" s="197"/>
      <c r="C4356" s="197"/>
      <c r="D4356" s="197"/>
      <c r="E4356" s="198"/>
      <c r="F4356" s="198"/>
      <c r="G4356" s="196"/>
    </row>
    <row r="4357" spans="2:7" ht="14.25">
      <c r="B4357" s="189"/>
      <c r="C4357" s="189"/>
      <c r="D4357" s="189"/>
      <c r="E4357" s="189"/>
      <c r="F4357" s="189"/>
      <c r="G4357" s="189"/>
    </row>
    <row r="4358" spans="2:7" ht="15">
      <c r="B4358" s="186"/>
      <c r="C4358" s="186"/>
      <c r="D4358" s="187"/>
      <c r="E4358" s="188"/>
      <c r="F4358" s="188"/>
      <c r="G4358" s="188"/>
    </row>
    <row r="4359" spans="2:7" ht="14.25">
      <c r="B4359" s="189"/>
      <c r="C4359" s="189"/>
      <c r="D4359" s="190"/>
      <c r="E4359" s="191"/>
      <c r="F4359" s="192"/>
      <c r="G4359" s="192"/>
    </row>
    <row r="4360" spans="2:7" ht="14.25">
      <c r="B4360" s="193"/>
      <c r="C4360" s="193"/>
      <c r="D4360" s="194"/>
      <c r="E4360" s="195"/>
      <c r="F4360" s="196"/>
      <c r="G4360" s="196"/>
    </row>
    <row r="4361" spans="2:7" ht="14.25">
      <c r="B4361" s="193"/>
      <c r="C4361" s="193"/>
      <c r="D4361" s="194"/>
      <c r="E4361" s="195"/>
      <c r="F4361" s="196"/>
      <c r="G4361" s="196"/>
    </row>
    <row r="4362" spans="2:7" ht="14.25">
      <c r="B4362" s="193"/>
      <c r="C4362" s="193"/>
      <c r="D4362" s="194"/>
      <c r="E4362" s="195"/>
      <c r="F4362" s="196"/>
      <c r="G4362" s="196"/>
    </row>
    <row r="4363" spans="2:7" ht="14.25">
      <c r="B4363" s="193"/>
      <c r="C4363" s="193"/>
      <c r="D4363" s="194"/>
      <c r="E4363" s="195"/>
      <c r="F4363" s="196"/>
      <c r="G4363" s="196"/>
    </row>
    <row r="4364" spans="2:7" ht="14.25">
      <c r="B4364" s="193"/>
      <c r="C4364" s="193"/>
      <c r="D4364" s="194"/>
      <c r="E4364" s="195"/>
      <c r="F4364" s="196"/>
      <c r="G4364" s="196"/>
    </row>
    <row r="4365" spans="2:7" ht="14.25">
      <c r="B4365" s="197"/>
      <c r="C4365" s="197"/>
      <c r="D4365" s="197"/>
      <c r="E4365" s="196"/>
      <c r="F4365" s="197"/>
      <c r="G4365" s="196"/>
    </row>
    <row r="4366" spans="2:7" ht="14.25">
      <c r="B4366" s="197"/>
      <c r="C4366" s="197"/>
      <c r="D4366" s="197"/>
      <c r="E4366" s="198"/>
      <c r="F4366" s="198"/>
      <c r="G4366" s="196"/>
    </row>
    <row r="4367" spans="2:7" ht="14.25">
      <c r="B4367" s="189"/>
      <c r="C4367" s="189"/>
      <c r="D4367" s="189"/>
      <c r="E4367" s="189"/>
      <c r="F4367" s="189"/>
      <c r="G4367" s="189"/>
    </row>
    <row r="4368" spans="2:7" ht="15">
      <c r="B4368" s="186"/>
      <c r="C4368" s="186"/>
      <c r="D4368" s="187"/>
      <c r="E4368" s="188"/>
      <c r="F4368" s="188"/>
      <c r="G4368" s="188"/>
    </row>
    <row r="4369" spans="2:7" ht="14.25">
      <c r="B4369" s="189"/>
      <c r="C4369" s="189"/>
      <c r="D4369" s="190"/>
      <c r="E4369" s="191"/>
      <c r="F4369" s="192"/>
      <c r="G4369" s="192"/>
    </row>
    <row r="4370" spans="2:7" ht="14.25">
      <c r="B4370" s="193"/>
      <c r="C4370" s="193"/>
      <c r="D4370" s="194"/>
      <c r="E4370" s="195"/>
      <c r="F4370" s="196"/>
      <c r="G4370" s="196"/>
    </row>
    <row r="4371" spans="2:7" ht="14.25">
      <c r="B4371" s="193"/>
      <c r="C4371" s="193"/>
      <c r="D4371" s="194"/>
      <c r="E4371" s="195"/>
      <c r="F4371" s="196"/>
      <c r="G4371" s="196"/>
    </row>
    <row r="4372" spans="2:7" ht="14.25">
      <c r="B4372" s="193"/>
      <c r="C4372" s="193"/>
      <c r="D4372" s="194"/>
      <c r="E4372" s="195"/>
      <c r="F4372" s="196"/>
      <c r="G4372" s="196"/>
    </row>
    <row r="4373" spans="2:7" ht="14.25">
      <c r="B4373" s="193"/>
      <c r="C4373" s="193"/>
      <c r="D4373" s="194"/>
      <c r="E4373" s="195"/>
      <c r="F4373" s="196"/>
      <c r="G4373" s="196"/>
    </row>
    <row r="4374" spans="2:7" ht="14.25">
      <c r="B4374" s="193"/>
      <c r="C4374" s="193"/>
      <c r="D4374" s="194"/>
      <c r="E4374" s="195"/>
      <c r="F4374" s="196"/>
      <c r="G4374" s="196"/>
    </row>
    <row r="4375" spans="2:7" ht="14.25">
      <c r="B4375" s="197"/>
      <c r="C4375" s="197"/>
      <c r="D4375" s="197"/>
      <c r="E4375" s="196"/>
      <c r="F4375" s="197"/>
      <c r="G4375" s="196"/>
    </row>
    <row r="4376" spans="2:7" ht="14.25">
      <c r="B4376" s="197"/>
      <c r="C4376" s="197"/>
      <c r="D4376" s="197"/>
      <c r="E4376" s="198"/>
      <c r="F4376" s="198"/>
      <c r="G4376" s="196"/>
    </row>
    <row r="4377" spans="2:7" ht="14.25">
      <c r="B4377" s="189"/>
      <c r="C4377" s="189"/>
      <c r="D4377" s="189"/>
      <c r="E4377" s="189"/>
      <c r="F4377" s="189"/>
      <c r="G4377" s="189"/>
    </row>
    <row r="4378" spans="2:7" ht="15">
      <c r="B4378" s="186"/>
      <c r="C4378" s="186"/>
      <c r="D4378" s="187"/>
      <c r="E4378" s="188"/>
      <c r="F4378" s="188"/>
      <c r="G4378" s="188"/>
    </row>
    <row r="4379" spans="2:7" ht="14.25">
      <c r="B4379" s="189"/>
      <c r="C4379" s="189"/>
      <c r="D4379" s="190"/>
      <c r="E4379" s="191"/>
      <c r="F4379" s="192"/>
      <c r="G4379" s="192"/>
    </row>
    <row r="4380" spans="2:7" ht="14.25">
      <c r="B4380" s="193"/>
      <c r="C4380" s="193"/>
      <c r="D4380" s="194"/>
      <c r="E4380" s="195"/>
      <c r="F4380" s="196"/>
      <c r="G4380" s="196"/>
    </row>
    <row r="4381" spans="2:7" ht="14.25">
      <c r="B4381" s="193"/>
      <c r="C4381" s="193"/>
      <c r="D4381" s="194"/>
      <c r="E4381" s="195"/>
      <c r="F4381" s="196"/>
      <c r="G4381" s="196"/>
    </row>
    <row r="4382" spans="2:7" ht="14.25">
      <c r="B4382" s="193"/>
      <c r="C4382" s="193"/>
      <c r="D4382" s="194"/>
      <c r="E4382" s="195"/>
      <c r="F4382" s="196"/>
      <c r="G4382" s="196"/>
    </row>
    <row r="4383" spans="2:7" ht="14.25">
      <c r="B4383" s="193"/>
      <c r="C4383" s="193"/>
      <c r="D4383" s="194"/>
      <c r="E4383" s="195"/>
      <c r="F4383" s="196"/>
      <c r="G4383" s="196"/>
    </row>
    <row r="4384" spans="2:7" ht="14.25">
      <c r="B4384" s="193"/>
      <c r="C4384" s="193"/>
      <c r="D4384" s="194"/>
      <c r="E4384" s="195"/>
      <c r="F4384" s="196"/>
      <c r="G4384" s="196"/>
    </row>
    <row r="4385" spans="2:7" ht="14.25">
      <c r="B4385" s="197"/>
      <c r="C4385" s="197"/>
      <c r="D4385" s="197"/>
      <c r="E4385" s="196"/>
      <c r="F4385" s="197"/>
      <c r="G4385" s="196"/>
    </row>
    <row r="4386" spans="2:7" ht="14.25">
      <c r="B4386" s="197"/>
      <c r="C4386" s="197"/>
      <c r="D4386" s="197"/>
      <c r="E4386" s="198"/>
      <c r="F4386" s="198"/>
      <c r="G4386" s="196"/>
    </row>
    <row r="4387" spans="2:7" ht="14.25">
      <c r="B4387" s="189"/>
      <c r="C4387" s="189"/>
      <c r="D4387" s="189"/>
      <c r="E4387" s="189"/>
      <c r="F4387" s="189"/>
      <c r="G4387" s="189"/>
    </row>
    <row r="4388" spans="2:7" ht="15">
      <c r="B4388" s="186"/>
      <c r="C4388" s="186"/>
      <c r="D4388" s="187"/>
      <c r="E4388" s="188"/>
      <c r="F4388" s="188"/>
      <c r="G4388" s="188"/>
    </row>
    <row r="4389" spans="2:7" ht="14.25">
      <c r="B4389" s="189"/>
      <c r="C4389" s="189"/>
      <c r="D4389" s="190"/>
      <c r="E4389" s="191"/>
      <c r="F4389" s="192"/>
      <c r="G4389" s="192"/>
    </row>
    <row r="4390" spans="2:7" ht="14.25">
      <c r="B4390" s="193"/>
      <c r="C4390" s="193"/>
      <c r="D4390" s="194"/>
      <c r="E4390" s="195"/>
      <c r="F4390" s="196"/>
      <c r="G4390" s="196"/>
    </row>
    <row r="4391" spans="2:7" ht="14.25">
      <c r="B4391" s="193"/>
      <c r="C4391" s="193"/>
      <c r="D4391" s="194"/>
      <c r="E4391" s="195"/>
      <c r="F4391" s="196"/>
      <c r="G4391" s="196"/>
    </row>
    <row r="4392" spans="2:7" ht="14.25">
      <c r="B4392" s="193"/>
      <c r="C4392" s="193"/>
      <c r="D4392" s="194"/>
      <c r="E4392" s="195"/>
      <c r="F4392" s="196"/>
      <c r="G4392" s="196"/>
    </row>
    <row r="4393" spans="2:7" ht="14.25">
      <c r="B4393" s="193"/>
      <c r="C4393" s="193"/>
      <c r="D4393" s="194"/>
      <c r="E4393" s="195"/>
      <c r="F4393" s="196"/>
      <c r="G4393" s="196"/>
    </row>
    <row r="4394" spans="2:7" ht="14.25">
      <c r="B4394" s="193"/>
      <c r="C4394" s="193"/>
      <c r="D4394" s="194"/>
      <c r="E4394" s="195"/>
      <c r="F4394" s="196"/>
      <c r="G4394" s="196"/>
    </row>
    <row r="4395" spans="2:7" ht="14.25">
      <c r="B4395" s="197"/>
      <c r="C4395" s="197"/>
      <c r="D4395" s="197"/>
      <c r="E4395" s="196"/>
      <c r="F4395" s="197"/>
      <c r="G4395" s="196"/>
    </row>
    <row r="4396" spans="2:7" ht="14.25">
      <c r="B4396" s="197"/>
      <c r="C4396" s="197"/>
      <c r="D4396" s="197"/>
      <c r="E4396" s="198"/>
      <c r="F4396" s="198"/>
      <c r="G4396" s="196"/>
    </row>
    <row r="4397" spans="2:7" ht="14.25">
      <c r="B4397" s="189"/>
      <c r="C4397" s="189"/>
      <c r="D4397" s="189"/>
      <c r="E4397" s="189"/>
      <c r="F4397" s="189"/>
      <c r="G4397" s="189"/>
    </row>
    <row r="4398" spans="2:7" ht="15">
      <c r="B4398" s="186"/>
      <c r="C4398" s="186"/>
      <c r="D4398" s="187"/>
      <c r="E4398" s="188"/>
      <c r="F4398" s="188"/>
      <c r="G4398" s="188"/>
    </row>
    <row r="4399" spans="2:7" ht="14.25">
      <c r="B4399" s="189"/>
      <c r="C4399" s="189"/>
      <c r="D4399" s="190"/>
      <c r="E4399" s="191"/>
      <c r="F4399" s="192"/>
      <c r="G4399" s="192"/>
    </row>
    <row r="4400" spans="2:7" ht="14.25">
      <c r="B4400" s="193"/>
      <c r="C4400" s="193"/>
      <c r="D4400" s="194"/>
      <c r="E4400" s="195"/>
      <c r="F4400" s="196"/>
      <c r="G4400" s="196"/>
    </row>
    <row r="4401" spans="2:7" ht="14.25">
      <c r="B4401" s="193"/>
      <c r="C4401" s="193"/>
      <c r="D4401" s="194"/>
      <c r="E4401" s="195"/>
      <c r="F4401" s="196"/>
      <c r="G4401" s="196"/>
    </row>
    <row r="4402" spans="2:7" ht="14.25">
      <c r="B4402" s="193"/>
      <c r="C4402" s="193"/>
      <c r="D4402" s="194"/>
      <c r="E4402" s="195"/>
      <c r="F4402" s="196"/>
      <c r="G4402" s="196"/>
    </row>
    <row r="4403" spans="2:7" ht="14.25">
      <c r="B4403" s="193"/>
      <c r="C4403" s="193"/>
      <c r="D4403" s="194"/>
      <c r="E4403" s="195"/>
      <c r="F4403" s="196"/>
      <c r="G4403" s="196"/>
    </row>
    <row r="4404" spans="2:7" ht="14.25">
      <c r="B4404" s="193"/>
      <c r="C4404" s="193"/>
      <c r="D4404" s="194"/>
      <c r="E4404" s="195"/>
      <c r="F4404" s="196"/>
      <c r="G4404" s="196"/>
    </row>
    <row r="4405" spans="2:7" ht="14.25">
      <c r="B4405" s="197"/>
      <c r="C4405" s="197"/>
      <c r="D4405" s="197"/>
      <c r="E4405" s="196"/>
      <c r="F4405" s="197"/>
      <c r="G4405" s="196"/>
    </row>
    <row r="4406" spans="2:7" ht="14.25">
      <c r="B4406" s="197"/>
      <c r="C4406" s="197"/>
      <c r="D4406" s="197"/>
      <c r="E4406" s="198"/>
      <c r="F4406" s="198"/>
      <c r="G4406" s="196"/>
    </row>
    <row r="4407" spans="2:7" ht="14.25">
      <c r="B4407" s="189"/>
      <c r="C4407" s="189"/>
      <c r="D4407" s="189"/>
      <c r="E4407" s="189"/>
      <c r="F4407" s="189"/>
      <c r="G4407" s="189"/>
    </row>
    <row r="4408" spans="2:7" ht="15">
      <c r="B4408" s="186"/>
      <c r="C4408" s="186"/>
      <c r="D4408" s="187"/>
      <c r="E4408" s="188"/>
      <c r="F4408" s="188"/>
      <c r="G4408" s="188"/>
    </row>
    <row r="4409" spans="2:7" ht="14.25">
      <c r="B4409" s="189"/>
      <c r="C4409" s="189"/>
      <c r="D4409" s="190"/>
      <c r="E4409" s="191"/>
      <c r="F4409" s="192"/>
      <c r="G4409" s="192"/>
    </row>
    <row r="4410" spans="2:7" ht="14.25">
      <c r="B4410" s="193"/>
      <c r="C4410" s="193"/>
      <c r="D4410" s="194"/>
      <c r="E4410" s="195"/>
      <c r="F4410" s="196"/>
      <c r="G4410" s="196"/>
    </row>
    <row r="4411" spans="2:7" ht="14.25">
      <c r="B4411" s="193"/>
      <c r="C4411" s="193"/>
      <c r="D4411" s="194"/>
      <c r="E4411" s="195"/>
      <c r="F4411" s="196"/>
      <c r="G4411" s="196"/>
    </row>
    <row r="4412" spans="2:7" ht="14.25">
      <c r="B4412" s="193"/>
      <c r="C4412" s="193"/>
      <c r="D4412" s="194"/>
      <c r="E4412" s="195"/>
      <c r="F4412" s="196"/>
      <c r="G4412" s="196"/>
    </row>
    <row r="4413" spans="2:7" ht="14.25">
      <c r="B4413" s="193"/>
      <c r="C4413" s="193"/>
      <c r="D4413" s="194"/>
      <c r="E4413" s="195"/>
      <c r="F4413" s="196"/>
      <c r="G4413" s="196"/>
    </row>
    <row r="4414" spans="2:7" ht="14.25">
      <c r="B4414" s="193"/>
      <c r="C4414" s="193"/>
      <c r="D4414" s="194"/>
      <c r="E4414" s="195"/>
      <c r="F4414" s="196"/>
      <c r="G4414" s="196"/>
    </row>
    <row r="4415" spans="2:7" ht="14.25">
      <c r="B4415" s="193"/>
      <c r="C4415" s="193"/>
      <c r="D4415" s="194"/>
      <c r="E4415" s="195"/>
      <c r="F4415" s="196"/>
      <c r="G4415" s="196"/>
    </row>
    <row r="4416" spans="2:7" ht="14.25">
      <c r="B4416" s="197"/>
      <c r="C4416" s="197"/>
      <c r="D4416" s="197"/>
      <c r="E4416" s="196"/>
      <c r="F4416" s="197"/>
      <c r="G4416" s="196"/>
    </row>
    <row r="4417" spans="2:7" ht="14.25">
      <c r="B4417" s="197"/>
      <c r="C4417" s="197"/>
      <c r="D4417" s="197"/>
      <c r="E4417" s="198"/>
      <c r="F4417" s="198"/>
      <c r="G4417" s="196"/>
    </row>
    <row r="4418" spans="2:7" ht="14.25">
      <c r="B4418" s="189"/>
      <c r="C4418" s="189"/>
      <c r="D4418" s="189"/>
      <c r="E4418" s="189"/>
      <c r="F4418" s="189"/>
      <c r="G4418" s="189"/>
    </row>
    <row r="4419" spans="2:7" ht="15">
      <c r="B4419" s="186"/>
      <c r="C4419" s="186"/>
      <c r="D4419" s="187"/>
      <c r="E4419" s="188"/>
      <c r="F4419" s="188"/>
      <c r="G4419" s="188"/>
    </row>
    <row r="4420" spans="2:7" ht="14.25">
      <c r="B4420" s="189"/>
      <c r="C4420" s="189"/>
      <c r="D4420" s="190"/>
      <c r="E4420" s="191"/>
      <c r="F4420" s="192"/>
      <c r="G4420" s="192"/>
    </row>
    <row r="4421" spans="2:7" ht="14.25">
      <c r="B4421" s="193"/>
      <c r="C4421" s="193"/>
      <c r="D4421" s="194"/>
      <c r="E4421" s="195"/>
      <c r="F4421" s="196"/>
      <c r="G4421" s="196"/>
    </row>
    <row r="4422" spans="2:7" ht="14.25">
      <c r="B4422" s="193"/>
      <c r="C4422" s="193"/>
      <c r="D4422" s="194"/>
      <c r="E4422" s="195"/>
      <c r="F4422" s="196"/>
      <c r="G4422" s="196"/>
    </row>
    <row r="4423" spans="2:7" ht="14.25">
      <c r="B4423" s="193"/>
      <c r="C4423" s="193"/>
      <c r="D4423" s="194"/>
      <c r="E4423" s="195"/>
      <c r="F4423" s="196"/>
      <c r="G4423" s="196"/>
    </row>
    <row r="4424" spans="2:7" ht="14.25">
      <c r="B4424" s="193"/>
      <c r="C4424" s="193"/>
      <c r="D4424" s="194"/>
      <c r="E4424" s="195"/>
      <c r="F4424" s="196"/>
      <c r="G4424" s="196"/>
    </row>
    <row r="4425" spans="2:7" ht="14.25">
      <c r="B4425" s="193"/>
      <c r="C4425" s="193"/>
      <c r="D4425" s="194"/>
      <c r="E4425" s="195"/>
      <c r="F4425" s="196"/>
      <c r="G4425" s="196"/>
    </row>
    <row r="4426" spans="2:7" ht="14.25">
      <c r="B4426" s="193"/>
      <c r="C4426" s="193"/>
      <c r="D4426" s="194"/>
      <c r="E4426" s="195"/>
      <c r="F4426" s="196"/>
      <c r="G4426" s="196"/>
    </row>
    <row r="4427" spans="2:7" ht="14.25">
      <c r="B4427" s="197"/>
      <c r="C4427" s="197"/>
      <c r="D4427" s="197"/>
      <c r="E4427" s="196"/>
      <c r="F4427" s="197"/>
      <c r="G4427" s="196"/>
    </row>
    <row r="4428" spans="2:7" ht="14.25">
      <c r="B4428" s="197"/>
      <c r="C4428" s="197"/>
      <c r="D4428" s="197"/>
      <c r="E4428" s="198"/>
      <c r="F4428" s="198"/>
      <c r="G4428" s="196"/>
    </row>
    <row r="4429" spans="2:7" ht="14.25">
      <c r="B4429" s="189"/>
      <c r="C4429" s="189"/>
      <c r="D4429" s="189"/>
      <c r="E4429" s="189"/>
      <c r="F4429" s="189"/>
      <c r="G4429" s="189"/>
    </row>
    <row r="4430" spans="2:7" ht="15">
      <c r="B4430" s="186"/>
      <c r="C4430" s="186"/>
      <c r="D4430" s="187"/>
      <c r="E4430" s="188"/>
      <c r="F4430" s="188"/>
      <c r="G4430" s="188"/>
    </row>
    <row r="4431" spans="2:7" ht="14.25">
      <c r="B4431" s="189"/>
      <c r="C4431" s="189"/>
      <c r="D4431" s="190"/>
      <c r="E4431" s="191"/>
      <c r="F4431" s="192"/>
      <c r="G4431" s="192"/>
    </row>
    <row r="4432" spans="2:7" ht="14.25">
      <c r="B4432" s="193"/>
      <c r="C4432" s="193"/>
      <c r="D4432" s="194"/>
      <c r="E4432" s="195"/>
      <c r="F4432" s="196"/>
      <c r="G4432" s="196"/>
    </row>
    <row r="4433" spans="2:7" ht="14.25">
      <c r="B4433" s="193"/>
      <c r="C4433" s="193"/>
      <c r="D4433" s="194"/>
      <c r="E4433" s="195"/>
      <c r="F4433" s="196"/>
      <c r="G4433" s="196"/>
    </row>
    <row r="4434" spans="2:7" ht="14.25">
      <c r="B4434" s="193"/>
      <c r="C4434" s="193"/>
      <c r="D4434" s="194"/>
      <c r="E4434" s="195"/>
      <c r="F4434" s="196"/>
      <c r="G4434" s="196"/>
    </row>
    <row r="4435" spans="2:7" ht="14.25">
      <c r="B4435" s="193"/>
      <c r="C4435" s="193"/>
      <c r="D4435" s="194"/>
      <c r="E4435" s="195"/>
      <c r="F4435" s="196"/>
      <c r="G4435" s="196"/>
    </row>
    <row r="4436" spans="2:7" ht="14.25">
      <c r="B4436" s="193"/>
      <c r="C4436" s="193"/>
      <c r="D4436" s="194"/>
      <c r="E4436" s="195"/>
      <c r="F4436" s="196"/>
      <c r="G4436" s="196"/>
    </row>
    <row r="4437" spans="2:7" ht="14.25">
      <c r="B4437" s="193"/>
      <c r="C4437" s="193"/>
      <c r="D4437" s="194"/>
      <c r="E4437" s="195"/>
      <c r="F4437" s="196"/>
      <c r="G4437" s="196"/>
    </row>
    <row r="4438" spans="2:7" ht="14.25">
      <c r="B4438" s="193"/>
      <c r="C4438" s="193"/>
      <c r="D4438" s="194"/>
      <c r="E4438" s="195"/>
      <c r="F4438" s="196"/>
      <c r="G4438" s="196"/>
    </row>
    <row r="4439" spans="2:7" ht="14.25">
      <c r="B4439" s="193"/>
      <c r="C4439" s="193"/>
      <c r="D4439" s="194"/>
      <c r="E4439" s="195"/>
      <c r="F4439" s="196"/>
      <c r="G4439" s="196"/>
    </row>
    <row r="4440" spans="2:7" ht="14.25">
      <c r="B4440" s="197"/>
      <c r="C4440" s="197"/>
      <c r="D4440" s="197"/>
      <c r="E4440" s="196"/>
      <c r="F4440" s="197"/>
      <c r="G4440" s="196"/>
    </row>
    <row r="4441" spans="2:7" ht="14.25">
      <c r="B4441" s="197"/>
      <c r="C4441" s="197"/>
      <c r="D4441" s="197"/>
      <c r="E4441" s="198"/>
      <c r="F4441" s="198"/>
      <c r="G4441" s="196"/>
    </row>
    <row r="4442" spans="2:7" ht="14.25">
      <c r="B4442" s="189"/>
      <c r="C4442" s="189"/>
      <c r="D4442" s="189"/>
      <c r="E4442" s="189"/>
      <c r="F4442" s="189"/>
      <c r="G4442" s="189"/>
    </row>
    <row r="4443" spans="2:7" ht="15">
      <c r="B4443" s="186"/>
      <c r="C4443" s="186"/>
      <c r="D4443" s="187"/>
      <c r="E4443" s="188"/>
      <c r="F4443" s="188"/>
      <c r="G4443" s="188"/>
    </row>
    <row r="4444" spans="2:7" ht="14.25">
      <c r="B4444" s="189"/>
      <c r="C4444" s="189"/>
      <c r="D4444" s="190"/>
      <c r="E4444" s="191"/>
      <c r="F4444" s="192"/>
      <c r="G4444" s="192"/>
    </row>
    <row r="4445" spans="2:7" ht="14.25">
      <c r="B4445" s="193"/>
      <c r="C4445" s="193"/>
      <c r="D4445" s="194"/>
      <c r="E4445" s="195"/>
      <c r="F4445" s="196"/>
      <c r="G4445" s="196"/>
    </row>
    <row r="4446" spans="2:7" ht="14.25">
      <c r="B4446" s="193"/>
      <c r="C4446" s="193"/>
      <c r="D4446" s="194"/>
      <c r="E4446" s="195"/>
      <c r="F4446" s="196"/>
      <c r="G4446" s="196"/>
    </row>
    <row r="4447" spans="2:7" ht="14.25">
      <c r="B4447" s="193"/>
      <c r="C4447" s="193"/>
      <c r="D4447" s="194"/>
      <c r="E4447" s="195"/>
      <c r="F4447" s="196"/>
      <c r="G4447" s="196"/>
    </row>
    <row r="4448" spans="2:7" ht="14.25">
      <c r="B4448" s="193"/>
      <c r="C4448" s="193"/>
      <c r="D4448" s="194"/>
      <c r="E4448" s="195"/>
      <c r="F4448" s="196"/>
      <c r="G4448" s="196"/>
    </row>
    <row r="4449" spans="2:7" ht="14.25">
      <c r="B4449" s="193"/>
      <c r="C4449" s="193"/>
      <c r="D4449" s="194"/>
      <c r="E4449" s="195"/>
      <c r="F4449" s="196"/>
      <c r="G4449" s="196"/>
    </row>
    <row r="4450" spans="2:7" ht="14.25">
      <c r="B4450" s="193"/>
      <c r="C4450" s="193"/>
      <c r="D4450" s="194"/>
      <c r="E4450" s="195"/>
      <c r="F4450" s="196"/>
      <c r="G4450" s="196"/>
    </row>
    <row r="4451" spans="2:7" ht="14.25">
      <c r="B4451" s="193"/>
      <c r="C4451" s="193"/>
      <c r="D4451" s="194"/>
      <c r="E4451" s="195"/>
      <c r="F4451" s="196"/>
      <c r="G4451" s="196"/>
    </row>
    <row r="4452" spans="2:7" ht="14.25">
      <c r="B4452" s="197"/>
      <c r="C4452" s="197"/>
      <c r="D4452" s="197"/>
      <c r="E4452" s="196"/>
      <c r="F4452" s="197"/>
      <c r="G4452" s="196"/>
    </row>
    <row r="4453" spans="2:7" ht="14.25">
      <c r="B4453" s="197"/>
      <c r="C4453" s="197"/>
      <c r="D4453" s="197"/>
      <c r="E4453" s="198"/>
      <c r="F4453" s="198"/>
      <c r="G4453" s="196"/>
    </row>
    <row r="4454" spans="2:7" ht="14.25">
      <c r="B4454" s="189"/>
      <c r="C4454" s="189"/>
      <c r="D4454" s="189"/>
      <c r="E4454" s="189"/>
      <c r="F4454" s="189"/>
      <c r="G4454" s="189"/>
    </row>
    <row r="4455" spans="2:7" ht="15">
      <c r="B4455" s="186"/>
      <c r="C4455" s="186"/>
      <c r="D4455" s="187"/>
      <c r="E4455" s="188"/>
      <c r="F4455" s="188"/>
      <c r="G4455" s="188"/>
    </row>
    <row r="4456" spans="2:7" ht="14.25">
      <c r="B4456" s="189"/>
      <c r="C4456" s="189"/>
      <c r="D4456" s="190"/>
      <c r="E4456" s="191"/>
      <c r="F4456" s="192"/>
      <c r="G4456" s="192"/>
    </row>
    <row r="4457" spans="2:7" ht="14.25">
      <c r="B4457" s="193"/>
      <c r="C4457" s="193"/>
      <c r="D4457" s="194"/>
      <c r="E4457" s="195"/>
      <c r="F4457" s="196"/>
      <c r="G4457" s="196"/>
    </row>
    <row r="4458" spans="2:7" ht="14.25">
      <c r="B4458" s="193"/>
      <c r="C4458" s="193"/>
      <c r="D4458" s="194"/>
      <c r="E4458" s="195"/>
      <c r="F4458" s="196"/>
      <c r="G4458" s="196"/>
    </row>
    <row r="4459" spans="2:7" ht="14.25">
      <c r="B4459" s="197"/>
      <c r="C4459" s="197"/>
      <c r="D4459" s="197"/>
      <c r="E4459" s="196"/>
      <c r="F4459" s="197"/>
      <c r="G4459" s="196"/>
    </row>
    <row r="4460" spans="2:7" ht="14.25">
      <c r="B4460" s="197"/>
      <c r="C4460" s="197"/>
      <c r="D4460" s="197"/>
      <c r="E4460" s="198"/>
      <c r="F4460" s="198"/>
      <c r="G4460" s="196"/>
    </row>
    <row r="4461" spans="2:7" ht="14.25">
      <c r="B4461" s="189"/>
      <c r="C4461" s="189"/>
      <c r="D4461" s="189"/>
      <c r="E4461" s="189"/>
      <c r="F4461" s="189"/>
      <c r="G4461" s="189"/>
    </row>
    <row r="4462" spans="2:7" ht="15">
      <c r="B4462" s="186"/>
      <c r="C4462" s="186"/>
      <c r="D4462" s="187"/>
      <c r="E4462" s="188"/>
      <c r="F4462" s="188"/>
      <c r="G4462" s="188"/>
    </row>
    <row r="4463" spans="2:7" ht="14.25">
      <c r="B4463" s="189"/>
      <c r="C4463" s="189"/>
      <c r="D4463" s="190"/>
      <c r="E4463" s="191"/>
      <c r="F4463" s="192"/>
      <c r="G4463" s="192"/>
    </row>
    <row r="4464" spans="2:7" ht="14.25">
      <c r="B4464" s="193"/>
      <c r="C4464" s="193"/>
      <c r="D4464" s="194"/>
      <c r="E4464" s="195"/>
      <c r="F4464" s="196"/>
      <c r="G4464" s="196"/>
    </row>
    <row r="4465" spans="2:7" ht="14.25">
      <c r="B4465" s="193"/>
      <c r="C4465" s="193"/>
      <c r="D4465" s="194"/>
      <c r="E4465" s="195"/>
      <c r="F4465" s="196"/>
      <c r="G4465" s="196"/>
    </row>
    <row r="4466" spans="2:7" ht="14.25">
      <c r="B4466" s="193"/>
      <c r="C4466" s="193"/>
      <c r="D4466" s="194"/>
      <c r="E4466" s="195"/>
      <c r="F4466" s="196"/>
      <c r="G4466" s="196"/>
    </row>
    <row r="4467" spans="2:7" ht="14.25">
      <c r="B4467" s="197"/>
      <c r="C4467" s="197"/>
      <c r="D4467" s="197"/>
      <c r="E4467" s="196"/>
      <c r="F4467" s="197"/>
      <c r="G4467" s="196"/>
    </row>
    <row r="4468" spans="2:7" ht="14.25">
      <c r="B4468" s="197"/>
      <c r="C4468" s="197"/>
      <c r="D4468" s="197"/>
      <c r="E4468" s="198"/>
      <c r="F4468" s="198"/>
      <c r="G4468" s="196"/>
    </row>
    <row r="4469" spans="2:7" ht="14.25">
      <c r="B4469" s="189"/>
      <c r="C4469" s="189"/>
      <c r="D4469" s="189"/>
      <c r="E4469" s="189"/>
      <c r="F4469" s="189"/>
      <c r="G4469" s="189"/>
    </row>
    <row r="4470" spans="2:7" ht="15">
      <c r="B4470" s="186"/>
      <c r="C4470" s="186"/>
      <c r="D4470" s="187"/>
      <c r="E4470" s="188"/>
      <c r="F4470" s="188"/>
      <c r="G4470" s="188"/>
    </row>
    <row r="4471" spans="2:7" ht="14.25">
      <c r="B4471" s="189"/>
      <c r="C4471" s="189"/>
      <c r="D4471" s="190"/>
      <c r="E4471" s="191"/>
      <c r="F4471" s="192"/>
      <c r="G4471" s="192"/>
    </row>
    <row r="4472" spans="2:7" ht="14.25">
      <c r="B4472" s="193"/>
      <c r="C4472" s="193"/>
      <c r="D4472" s="194"/>
      <c r="E4472" s="195"/>
      <c r="F4472" s="196"/>
      <c r="G4472" s="196"/>
    </row>
    <row r="4473" spans="2:7" ht="14.25">
      <c r="B4473" s="193"/>
      <c r="C4473" s="193"/>
      <c r="D4473" s="194"/>
      <c r="E4473" s="195"/>
      <c r="F4473" s="196"/>
      <c r="G4473" s="196"/>
    </row>
    <row r="4474" spans="2:7" ht="14.25">
      <c r="B4474" s="193"/>
      <c r="C4474" s="193"/>
      <c r="D4474" s="194"/>
      <c r="E4474" s="195"/>
      <c r="F4474" s="196"/>
      <c r="G4474" s="196"/>
    </row>
    <row r="4475" spans="2:7" ht="14.25">
      <c r="B4475" s="197"/>
      <c r="C4475" s="197"/>
      <c r="D4475" s="197"/>
      <c r="E4475" s="196"/>
      <c r="F4475" s="197"/>
      <c r="G4475" s="196"/>
    </row>
    <row r="4476" spans="2:7" ht="14.25">
      <c r="B4476" s="197"/>
      <c r="C4476" s="197"/>
      <c r="D4476" s="197"/>
      <c r="E4476" s="198"/>
      <c r="F4476" s="198"/>
      <c r="G4476" s="196"/>
    </row>
    <row r="4477" spans="2:7" ht="14.25">
      <c r="B4477" s="189"/>
      <c r="C4477" s="189"/>
      <c r="D4477" s="189"/>
      <c r="E4477" s="189"/>
      <c r="F4477" s="189"/>
      <c r="G4477" s="189"/>
    </row>
    <row r="4478" spans="2:7" ht="15">
      <c r="B4478" s="186"/>
      <c r="C4478" s="186"/>
      <c r="D4478" s="187"/>
      <c r="E4478" s="188"/>
      <c r="F4478" s="188"/>
      <c r="G4478" s="188"/>
    </row>
    <row r="4479" spans="2:7" ht="14.25">
      <c r="B4479" s="189"/>
      <c r="C4479" s="189"/>
      <c r="D4479" s="190"/>
      <c r="E4479" s="191"/>
      <c r="F4479" s="192"/>
      <c r="G4479" s="192"/>
    </row>
    <row r="4480" spans="2:7" ht="14.25">
      <c r="B4480" s="193"/>
      <c r="C4480" s="193"/>
      <c r="D4480" s="194"/>
      <c r="E4480" s="195"/>
      <c r="F4480" s="196"/>
      <c r="G4480" s="196"/>
    </row>
    <row r="4481" spans="2:7" ht="14.25">
      <c r="B4481" s="193"/>
      <c r="C4481" s="193"/>
      <c r="D4481" s="194"/>
      <c r="E4481" s="195"/>
      <c r="F4481" s="196"/>
      <c r="G4481" s="196"/>
    </row>
    <row r="4482" spans="2:7" ht="14.25">
      <c r="B4482" s="193"/>
      <c r="C4482" s="193"/>
      <c r="D4482" s="194"/>
      <c r="E4482" s="195"/>
      <c r="F4482" s="196"/>
      <c r="G4482" s="196"/>
    </row>
    <row r="4483" spans="2:7" ht="14.25">
      <c r="B4483" s="193"/>
      <c r="C4483" s="193"/>
      <c r="D4483" s="194"/>
      <c r="E4483" s="195"/>
      <c r="F4483" s="196"/>
      <c r="G4483" s="196"/>
    </row>
    <row r="4484" spans="2:7" ht="14.25">
      <c r="B4484" s="193"/>
      <c r="C4484" s="193"/>
      <c r="D4484" s="194"/>
      <c r="E4484" s="195"/>
      <c r="F4484" s="196"/>
      <c r="G4484" s="196"/>
    </row>
    <row r="4485" spans="2:7" ht="14.25">
      <c r="B4485" s="193"/>
      <c r="C4485" s="193"/>
      <c r="D4485" s="194"/>
      <c r="E4485" s="195"/>
      <c r="F4485" s="196"/>
      <c r="G4485" s="196"/>
    </row>
    <row r="4486" spans="2:7" ht="14.25">
      <c r="B4486" s="197"/>
      <c r="C4486" s="197"/>
      <c r="D4486" s="197"/>
      <c r="E4486" s="196"/>
      <c r="F4486" s="197"/>
      <c r="G4486" s="196"/>
    </row>
    <row r="4487" spans="2:7" ht="14.25">
      <c r="B4487" s="197"/>
      <c r="C4487" s="197"/>
      <c r="D4487" s="197"/>
      <c r="E4487" s="198"/>
      <c r="F4487" s="198"/>
      <c r="G4487" s="196"/>
    </row>
    <row r="4488" spans="2:7" ht="14.25">
      <c r="B4488" s="189"/>
      <c r="C4488" s="189"/>
      <c r="D4488" s="189"/>
      <c r="E4488" s="189"/>
      <c r="F4488" s="189"/>
      <c r="G4488" s="189"/>
    </row>
    <row r="4489" spans="2:7" ht="15">
      <c r="B4489" s="186"/>
      <c r="C4489" s="186"/>
      <c r="D4489" s="187"/>
      <c r="E4489" s="188"/>
      <c r="F4489" s="188"/>
      <c r="G4489" s="188"/>
    </row>
    <row r="4490" spans="2:7" ht="14.25">
      <c r="B4490" s="189"/>
      <c r="C4490" s="189"/>
      <c r="D4490" s="190"/>
      <c r="E4490" s="191"/>
      <c r="F4490" s="192"/>
      <c r="G4490" s="192"/>
    </row>
    <row r="4491" spans="2:7" ht="14.25">
      <c r="B4491" s="193"/>
      <c r="C4491" s="193"/>
      <c r="D4491" s="194"/>
      <c r="E4491" s="195"/>
      <c r="F4491" s="196"/>
      <c r="G4491" s="196"/>
    </row>
    <row r="4492" spans="2:7" ht="14.25">
      <c r="B4492" s="193"/>
      <c r="C4492" s="193"/>
      <c r="D4492" s="194"/>
      <c r="E4492" s="195"/>
      <c r="F4492" s="196"/>
      <c r="G4492" s="196"/>
    </row>
    <row r="4493" spans="2:7" ht="14.25">
      <c r="B4493" s="193"/>
      <c r="C4493" s="193"/>
      <c r="D4493" s="194"/>
      <c r="E4493" s="195"/>
      <c r="F4493" s="196"/>
      <c r="G4493" s="196"/>
    </row>
    <row r="4494" spans="2:7" ht="14.25">
      <c r="B4494" s="193"/>
      <c r="C4494" s="193"/>
      <c r="D4494" s="194"/>
      <c r="E4494" s="195"/>
      <c r="F4494" s="196"/>
      <c r="G4494" s="196"/>
    </row>
    <row r="4495" spans="2:7" ht="14.25">
      <c r="B4495" s="197"/>
      <c r="C4495" s="197"/>
      <c r="D4495" s="197"/>
      <c r="E4495" s="196"/>
      <c r="F4495" s="197"/>
      <c r="G4495" s="196"/>
    </row>
    <row r="4496" spans="2:7" ht="14.25">
      <c r="B4496" s="197"/>
      <c r="C4496" s="197"/>
      <c r="D4496" s="197"/>
      <c r="E4496" s="198"/>
      <c r="F4496" s="198"/>
      <c r="G4496" s="196"/>
    </row>
    <row r="4497" spans="2:7" ht="14.25">
      <c r="B4497" s="189"/>
      <c r="C4497" s="189"/>
      <c r="D4497" s="189"/>
      <c r="E4497" s="189"/>
      <c r="F4497" s="189"/>
      <c r="G4497" s="189"/>
    </row>
    <row r="4498" spans="2:7" ht="15">
      <c r="B4498" s="186"/>
      <c r="C4498" s="186"/>
      <c r="D4498" s="187"/>
      <c r="E4498" s="188"/>
      <c r="F4498" s="188"/>
      <c r="G4498" s="188"/>
    </row>
    <row r="4499" spans="2:7" ht="14.25">
      <c r="B4499" s="189"/>
      <c r="C4499" s="189"/>
      <c r="D4499" s="190"/>
      <c r="E4499" s="191"/>
      <c r="F4499" s="192"/>
      <c r="G4499" s="192"/>
    </row>
    <row r="4500" spans="2:7" ht="14.25">
      <c r="B4500" s="193"/>
      <c r="C4500" s="193"/>
      <c r="D4500" s="194"/>
      <c r="E4500" s="195"/>
      <c r="F4500" s="196"/>
      <c r="G4500" s="196"/>
    </row>
    <row r="4501" spans="2:7" ht="14.25">
      <c r="B4501" s="193"/>
      <c r="C4501" s="193"/>
      <c r="D4501" s="194"/>
      <c r="E4501" s="195"/>
      <c r="F4501" s="196"/>
      <c r="G4501" s="196"/>
    </row>
    <row r="4502" spans="2:7" ht="14.25">
      <c r="B4502" s="193"/>
      <c r="C4502" s="193"/>
      <c r="D4502" s="194"/>
      <c r="E4502" s="195"/>
      <c r="F4502" s="196"/>
      <c r="G4502" s="196"/>
    </row>
    <row r="4503" spans="2:7" ht="14.25">
      <c r="B4503" s="193"/>
      <c r="C4503" s="193"/>
      <c r="D4503" s="194"/>
      <c r="E4503" s="195"/>
      <c r="F4503" s="196"/>
      <c r="G4503" s="196"/>
    </row>
    <row r="4504" spans="2:7" ht="14.25">
      <c r="B4504" s="197"/>
      <c r="C4504" s="197"/>
      <c r="D4504" s="197"/>
      <c r="E4504" s="196"/>
      <c r="F4504" s="197"/>
      <c r="G4504" s="196"/>
    </row>
    <row r="4505" spans="2:7" ht="14.25">
      <c r="B4505" s="197"/>
      <c r="C4505" s="197"/>
      <c r="D4505" s="197"/>
      <c r="E4505" s="198"/>
      <c r="F4505" s="198"/>
      <c r="G4505" s="196"/>
    </row>
    <row r="4506" spans="2:7" ht="14.25">
      <c r="B4506" s="189"/>
      <c r="C4506" s="189"/>
      <c r="D4506" s="189"/>
      <c r="E4506" s="189"/>
      <c r="F4506" s="189"/>
      <c r="G4506" s="189"/>
    </row>
    <row r="4507" spans="2:7" ht="15">
      <c r="B4507" s="186"/>
      <c r="C4507" s="186"/>
      <c r="D4507" s="187"/>
      <c r="E4507" s="188"/>
      <c r="F4507" s="188"/>
      <c r="G4507" s="188"/>
    </row>
    <row r="4508" spans="2:7" ht="14.25">
      <c r="B4508" s="189"/>
      <c r="C4508" s="189"/>
      <c r="D4508" s="190"/>
      <c r="E4508" s="191"/>
      <c r="F4508" s="192"/>
      <c r="G4508" s="192"/>
    </row>
    <row r="4509" spans="2:7" ht="14.25">
      <c r="B4509" s="193"/>
      <c r="C4509" s="193"/>
      <c r="D4509" s="194"/>
      <c r="E4509" s="195"/>
      <c r="F4509" s="196"/>
      <c r="G4509" s="196"/>
    </row>
    <row r="4510" spans="2:7" ht="14.25">
      <c r="B4510" s="193"/>
      <c r="C4510" s="193"/>
      <c r="D4510" s="194"/>
      <c r="E4510" s="195"/>
      <c r="F4510" s="196"/>
      <c r="G4510" s="196"/>
    </row>
    <row r="4511" spans="2:7" ht="14.25">
      <c r="B4511" s="193"/>
      <c r="C4511" s="193"/>
      <c r="D4511" s="194"/>
      <c r="E4511" s="195"/>
      <c r="F4511" s="196"/>
      <c r="G4511" s="196"/>
    </row>
    <row r="4512" spans="2:7" ht="14.25">
      <c r="B4512" s="193"/>
      <c r="C4512" s="193"/>
      <c r="D4512" s="194"/>
      <c r="E4512" s="195"/>
      <c r="F4512" s="196"/>
      <c r="G4512" s="196"/>
    </row>
    <row r="4513" spans="2:7" ht="14.25">
      <c r="B4513" s="193"/>
      <c r="C4513" s="193"/>
      <c r="D4513" s="194"/>
      <c r="E4513" s="195"/>
      <c r="F4513" s="196"/>
      <c r="G4513" s="196"/>
    </row>
    <row r="4514" spans="2:7" ht="14.25">
      <c r="B4514" s="193"/>
      <c r="C4514" s="193"/>
      <c r="D4514" s="194"/>
      <c r="E4514" s="195"/>
      <c r="F4514" s="196"/>
      <c r="G4514" s="196"/>
    </row>
    <row r="4515" spans="2:7" ht="14.25">
      <c r="B4515" s="197"/>
      <c r="C4515" s="197"/>
      <c r="D4515" s="197"/>
      <c r="E4515" s="196"/>
      <c r="F4515" s="197"/>
      <c r="G4515" s="196"/>
    </row>
    <row r="4516" spans="2:7" ht="14.25">
      <c r="B4516" s="197"/>
      <c r="C4516" s="197"/>
      <c r="D4516" s="197"/>
      <c r="E4516" s="198"/>
      <c r="F4516" s="198"/>
      <c r="G4516" s="196"/>
    </row>
    <row r="4517" spans="2:7" ht="14.25">
      <c r="B4517" s="189"/>
      <c r="C4517" s="189"/>
      <c r="D4517" s="189"/>
      <c r="E4517" s="189"/>
      <c r="F4517" s="189"/>
      <c r="G4517" s="189"/>
    </row>
    <row r="4518" spans="2:7" ht="15">
      <c r="B4518" s="186"/>
      <c r="C4518" s="186"/>
      <c r="D4518" s="187"/>
      <c r="E4518" s="188"/>
      <c r="F4518" s="188"/>
      <c r="G4518" s="188"/>
    </row>
    <row r="4519" spans="2:7" ht="14.25">
      <c r="B4519" s="189"/>
      <c r="C4519" s="189"/>
      <c r="D4519" s="190"/>
      <c r="E4519" s="191"/>
      <c r="F4519" s="192"/>
      <c r="G4519" s="192"/>
    </row>
    <row r="4520" spans="2:7" ht="14.25">
      <c r="B4520" s="193"/>
      <c r="C4520" s="193"/>
      <c r="D4520" s="194"/>
      <c r="E4520" s="195"/>
      <c r="F4520" s="196"/>
      <c r="G4520" s="196"/>
    </row>
    <row r="4521" spans="2:7" ht="14.25">
      <c r="B4521" s="193"/>
      <c r="C4521" s="193"/>
      <c r="D4521" s="194"/>
      <c r="E4521" s="195"/>
      <c r="F4521" s="196"/>
      <c r="G4521" s="196"/>
    </row>
    <row r="4522" spans="2:7" ht="14.25">
      <c r="B4522" s="193"/>
      <c r="C4522" s="193"/>
      <c r="D4522" s="194"/>
      <c r="E4522" s="195"/>
      <c r="F4522" s="196"/>
      <c r="G4522" s="196"/>
    </row>
    <row r="4523" spans="2:7" ht="14.25">
      <c r="B4523" s="197"/>
      <c r="C4523" s="197"/>
      <c r="D4523" s="197"/>
      <c r="E4523" s="196"/>
      <c r="F4523" s="197"/>
      <c r="G4523" s="196"/>
    </row>
    <row r="4524" spans="2:7" ht="14.25">
      <c r="B4524" s="197"/>
      <c r="C4524" s="197"/>
      <c r="D4524" s="197"/>
      <c r="E4524" s="198"/>
      <c r="F4524" s="198"/>
      <c r="G4524" s="196"/>
    </row>
    <row r="4525" spans="2:7" ht="14.25">
      <c r="B4525" s="189"/>
      <c r="C4525" s="189"/>
      <c r="D4525" s="189"/>
      <c r="E4525" s="189"/>
      <c r="F4525" s="189"/>
      <c r="G4525" s="189"/>
    </row>
    <row r="4526" spans="2:7" ht="15">
      <c r="B4526" s="186"/>
      <c r="C4526" s="186"/>
      <c r="D4526" s="187"/>
      <c r="E4526" s="188"/>
      <c r="F4526" s="188"/>
      <c r="G4526" s="188"/>
    </row>
    <row r="4527" spans="2:7" ht="14.25">
      <c r="B4527" s="189"/>
      <c r="C4527" s="189"/>
      <c r="D4527" s="190"/>
      <c r="E4527" s="191"/>
      <c r="F4527" s="192"/>
      <c r="G4527" s="192"/>
    </row>
    <row r="4528" spans="2:7" ht="14.25">
      <c r="B4528" s="193"/>
      <c r="C4528" s="193"/>
      <c r="D4528" s="194"/>
      <c r="E4528" s="195"/>
      <c r="F4528" s="196"/>
      <c r="G4528" s="196"/>
    </row>
    <row r="4529" spans="2:7" ht="14.25">
      <c r="B4529" s="193"/>
      <c r="C4529" s="193"/>
      <c r="D4529" s="194"/>
      <c r="E4529" s="195"/>
      <c r="F4529" s="196"/>
      <c r="G4529" s="196"/>
    </row>
    <row r="4530" spans="2:7" ht="14.25">
      <c r="B4530" s="193"/>
      <c r="C4530" s="193"/>
      <c r="D4530" s="194"/>
      <c r="E4530" s="195"/>
      <c r="F4530" s="196"/>
      <c r="G4530" s="196"/>
    </row>
    <row r="4531" spans="2:7" ht="14.25">
      <c r="B4531" s="193"/>
      <c r="C4531" s="193"/>
      <c r="D4531" s="194"/>
      <c r="E4531" s="195"/>
      <c r="F4531" s="196"/>
      <c r="G4531" s="196"/>
    </row>
    <row r="4532" spans="2:7" ht="14.25">
      <c r="B4532" s="193"/>
      <c r="C4532" s="193"/>
      <c r="D4532" s="194"/>
      <c r="E4532" s="195"/>
      <c r="F4532" s="196"/>
      <c r="G4532" s="196"/>
    </row>
    <row r="4533" spans="2:7" ht="14.25">
      <c r="B4533" s="197"/>
      <c r="C4533" s="197"/>
      <c r="D4533" s="197"/>
      <c r="E4533" s="196"/>
      <c r="F4533" s="197"/>
      <c r="G4533" s="196"/>
    </row>
    <row r="4534" spans="2:7" ht="14.25">
      <c r="B4534" s="197"/>
      <c r="C4534" s="197"/>
      <c r="D4534" s="197"/>
      <c r="E4534" s="198"/>
      <c r="F4534" s="198"/>
      <c r="G4534" s="196"/>
    </row>
    <row r="4535" spans="2:7" ht="14.25">
      <c r="B4535" s="189"/>
      <c r="C4535" s="189"/>
      <c r="D4535" s="189"/>
      <c r="E4535" s="189"/>
      <c r="F4535" s="189"/>
      <c r="G4535" s="189"/>
    </row>
    <row r="4536" spans="2:7" ht="15">
      <c r="B4536" s="186"/>
      <c r="C4536" s="186"/>
      <c r="D4536" s="187"/>
      <c r="E4536" s="188"/>
      <c r="F4536" s="188"/>
      <c r="G4536" s="188"/>
    </row>
    <row r="4537" spans="2:7" ht="14.25">
      <c r="B4537" s="189"/>
      <c r="C4537" s="189"/>
      <c r="D4537" s="190"/>
      <c r="E4537" s="191"/>
      <c r="F4537" s="192"/>
      <c r="G4537" s="192"/>
    </row>
    <row r="4538" spans="2:7" ht="14.25">
      <c r="B4538" s="193"/>
      <c r="C4538" s="193"/>
      <c r="D4538" s="194"/>
      <c r="E4538" s="195"/>
      <c r="F4538" s="196"/>
      <c r="G4538" s="196"/>
    </row>
    <row r="4539" spans="2:7" ht="14.25">
      <c r="B4539" s="197"/>
      <c r="C4539" s="197"/>
      <c r="D4539" s="197"/>
      <c r="E4539" s="196"/>
      <c r="F4539" s="197"/>
      <c r="G4539" s="196"/>
    </row>
    <row r="4540" spans="2:7" ht="14.25">
      <c r="B4540" s="197"/>
      <c r="C4540" s="197"/>
      <c r="D4540" s="197"/>
      <c r="E4540" s="198"/>
      <c r="F4540" s="198"/>
      <c r="G4540" s="196"/>
    </row>
    <row r="4541" spans="2:7" ht="14.25">
      <c r="B4541" s="189"/>
      <c r="C4541" s="189"/>
      <c r="D4541" s="189"/>
      <c r="E4541" s="189"/>
      <c r="F4541" s="189"/>
      <c r="G4541" s="189"/>
    </row>
    <row r="4542" spans="2:7" ht="15">
      <c r="B4542" s="186"/>
      <c r="C4542" s="186"/>
      <c r="D4542" s="187"/>
      <c r="E4542" s="188"/>
      <c r="F4542" s="188"/>
      <c r="G4542" s="188"/>
    </row>
    <row r="4543" spans="2:7" ht="14.25">
      <c r="B4543" s="189"/>
      <c r="C4543" s="189"/>
      <c r="D4543" s="190"/>
      <c r="E4543" s="191"/>
      <c r="F4543" s="192"/>
      <c r="G4543" s="192"/>
    </row>
    <row r="4544" spans="2:7" ht="14.25">
      <c r="B4544" s="193"/>
      <c r="C4544" s="193"/>
      <c r="D4544" s="194"/>
      <c r="E4544" s="195"/>
      <c r="F4544" s="196"/>
      <c r="G4544" s="196"/>
    </row>
    <row r="4545" spans="2:7" ht="14.25">
      <c r="B4545" s="197"/>
      <c r="C4545" s="197"/>
      <c r="D4545" s="197"/>
      <c r="E4545" s="196"/>
      <c r="F4545" s="197"/>
      <c r="G4545" s="196"/>
    </row>
    <row r="4546" spans="2:7" ht="14.25">
      <c r="B4546" s="197"/>
      <c r="C4546" s="197"/>
      <c r="D4546" s="197"/>
      <c r="E4546" s="198"/>
      <c r="F4546" s="198"/>
      <c r="G4546" s="196"/>
    </row>
    <row r="4547" spans="2:7" ht="14.25">
      <c r="B4547" s="189"/>
      <c r="C4547" s="189"/>
      <c r="D4547" s="189"/>
      <c r="E4547" s="189"/>
      <c r="F4547" s="189"/>
      <c r="G4547" s="189"/>
    </row>
    <row r="4548" spans="2:7" ht="15">
      <c r="B4548" s="186"/>
      <c r="C4548" s="186"/>
      <c r="D4548" s="187"/>
      <c r="E4548" s="188"/>
      <c r="F4548" s="188"/>
      <c r="G4548" s="188"/>
    </row>
    <row r="4549" spans="2:7" ht="14.25">
      <c r="B4549" s="189"/>
      <c r="C4549" s="189"/>
      <c r="D4549" s="190"/>
      <c r="E4549" s="191"/>
      <c r="F4549" s="192"/>
      <c r="G4549" s="192"/>
    </row>
    <row r="4550" spans="2:7" ht="14.25">
      <c r="B4550" s="193"/>
      <c r="C4550" s="193"/>
      <c r="D4550" s="194"/>
      <c r="E4550" s="195"/>
      <c r="F4550" s="196"/>
      <c r="G4550" s="196"/>
    </row>
    <row r="4551" spans="2:7" ht="14.25">
      <c r="B4551" s="197"/>
      <c r="C4551" s="197"/>
      <c r="D4551" s="197"/>
      <c r="E4551" s="196"/>
      <c r="F4551" s="197"/>
      <c r="G4551" s="196"/>
    </row>
    <row r="4552" spans="2:7" ht="14.25">
      <c r="B4552" s="197"/>
      <c r="C4552" s="197"/>
      <c r="D4552" s="197"/>
      <c r="E4552" s="198"/>
      <c r="F4552" s="198"/>
      <c r="G4552" s="196"/>
    </row>
    <row r="4553" spans="2:7" ht="14.25">
      <c r="B4553" s="189"/>
      <c r="C4553" s="189"/>
      <c r="D4553" s="189"/>
      <c r="E4553" s="189"/>
      <c r="F4553" s="189"/>
      <c r="G4553" s="189"/>
    </row>
    <row r="4554" spans="2:7" ht="15">
      <c r="B4554" s="186"/>
      <c r="C4554" s="186"/>
      <c r="D4554" s="187"/>
      <c r="E4554" s="188"/>
      <c r="F4554" s="188"/>
      <c r="G4554" s="188"/>
    </row>
    <row r="4555" spans="2:7" ht="14.25">
      <c r="B4555" s="189"/>
      <c r="C4555" s="189"/>
      <c r="D4555" s="190"/>
      <c r="E4555" s="191"/>
      <c r="F4555" s="192"/>
      <c r="G4555" s="192"/>
    </row>
    <row r="4556" spans="2:7" ht="14.25">
      <c r="B4556" s="193"/>
      <c r="C4556" s="193"/>
      <c r="D4556" s="194"/>
      <c r="E4556" s="195"/>
      <c r="F4556" s="196"/>
      <c r="G4556" s="196"/>
    </row>
    <row r="4557" spans="2:7" ht="14.25">
      <c r="B4557" s="197"/>
      <c r="C4557" s="197"/>
      <c r="D4557" s="197"/>
      <c r="E4557" s="196"/>
      <c r="F4557" s="197"/>
      <c r="G4557" s="196"/>
    </row>
    <row r="4558" spans="2:7" ht="14.25">
      <c r="B4558" s="197"/>
      <c r="C4558" s="197"/>
      <c r="D4558" s="197"/>
      <c r="E4558" s="198"/>
      <c r="F4558" s="198"/>
      <c r="G4558" s="196"/>
    </row>
    <row r="4559" spans="2:7" ht="14.25">
      <c r="B4559" s="189"/>
      <c r="C4559" s="189"/>
      <c r="D4559" s="189"/>
      <c r="E4559" s="189"/>
      <c r="F4559" s="189"/>
      <c r="G4559" s="189"/>
    </row>
    <row r="4560" spans="2:7" ht="15">
      <c r="B4560" s="186"/>
      <c r="C4560" s="186"/>
      <c r="D4560" s="187"/>
      <c r="E4560" s="188"/>
      <c r="F4560" s="188"/>
      <c r="G4560" s="188"/>
    </row>
    <row r="4561" spans="2:7" ht="14.25">
      <c r="B4561" s="189"/>
      <c r="C4561" s="189"/>
      <c r="D4561" s="190"/>
      <c r="E4561" s="191"/>
      <c r="F4561" s="192"/>
      <c r="G4561" s="192"/>
    </row>
    <row r="4562" spans="2:7" ht="14.25">
      <c r="B4562" s="193"/>
      <c r="C4562" s="193"/>
      <c r="D4562" s="194"/>
      <c r="E4562" s="195"/>
      <c r="F4562" s="196"/>
      <c r="G4562" s="196"/>
    </row>
    <row r="4563" spans="2:7" ht="14.25">
      <c r="B4563" s="193"/>
      <c r="C4563" s="193"/>
      <c r="D4563" s="194"/>
      <c r="E4563" s="195"/>
      <c r="F4563" s="196"/>
      <c r="G4563" s="196"/>
    </row>
    <row r="4564" spans="2:7" ht="14.25">
      <c r="B4564" s="193"/>
      <c r="C4564" s="193"/>
      <c r="D4564" s="194"/>
      <c r="E4564" s="195"/>
      <c r="F4564" s="196"/>
      <c r="G4564" s="196"/>
    </row>
    <row r="4565" spans="2:7" ht="14.25">
      <c r="B4565" s="197"/>
      <c r="C4565" s="197"/>
      <c r="D4565" s="197"/>
      <c r="E4565" s="196"/>
      <c r="F4565" s="197"/>
      <c r="G4565" s="196"/>
    </row>
    <row r="4566" spans="2:7" ht="14.25">
      <c r="B4566" s="197"/>
      <c r="C4566" s="197"/>
      <c r="D4566" s="197"/>
      <c r="E4566" s="198"/>
      <c r="F4566" s="198"/>
      <c r="G4566" s="196"/>
    </row>
    <row r="4567" spans="2:7" ht="14.25">
      <c r="B4567" s="189"/>
      <c r="C4567" s="189"/>
      <c r="D4567" s="189"/>
      <c r="E4567" s="189"/>
      <c r="F4567" s="189"/>
      <c r="G4567" s="189"/>
    </row>
    <row r="4568" spans="2:7" ht="15">
      <c r="B4568" s="186"/>
      <c r="C4568" s="186"/>
      <c r="D4568" s="187"/>
      <c r="E4568" s="188"/>
      <c r="F4568" s="188"/>
      <c r="G4568" s="188"/>
    </row>
    <row r="4569" spans="2:7" ht="14.25">
      <c r="B4569" s="189"/>
      <c r="C4569" s="189"/>
      <c r="D4569" s="190"/>
      <c r="E4569" s="191"/>
      <c r="F4569" s="192"/>
      <c r="G4569" s="192"/>
    </row>
    <row r="4570" spans="2:7" ht="14.25">
      <c r="B4570" s="193"/>
      <c r="C4570" s="193"/>
      <c r="D4570" s="194"/>
      <c r="E4570" s="195"/>
      <c r="F4570" s="196"/>
      <c r="G4570" s="196"/>
    </row>
    <row r="4571" spans="2:7" ht="14.25">
      <c r="B4571" s="193"/>
      <c r="C4571" s="193"/>
      <c r="D4571" s="194"/>
      <c r="E4571" s="195"/>
      <c r="F4571" s="196"/>
      <c r="G4571" s="196"/>
    </row>
    <row r="4572" spans="2:7" ht="14.25">
      <c r="B4572" s="193"/>
      <c r="C4572" s="193"/>
      <c r="D4572" s="194"/>
      <c r="E4572" s="195"/>
      <c r="F4572" s="196"/>
      <c r="G4572" s="196"/>
    </row>
    <row r="4573" spans="2:7" ht="14.25">
      <c r="B4573" s="193"/>
      <c r="C4573" s="193"/>
      <c r="D4573" s="194"/>
      <c r="E4573" s="195"/>
      <c r="F4573" s="196"/>
      <c r="G4573" s="196"/>
    </row>
    <row r="4574" spans="2:7" ht="14.25">
      <c r="B4574" s="193"/>
      <c r="C4574" s="193"/>
      <c r="D4574" s="194"/>
      <c r="E4574" s="195"/>
      <c r="F4574" s="196"/>
      <c r="G4574" s="196"/>
    </row>
    <row r="4575" spans="2:7" ht="14.25">
      <c r="B4575" s="197"/>
      <c r="C4575" s="197"/>
      <c r="D4575" s="197"/>
      <c r="E4575" s="196"/>
      <c r="F4575" s="197"/>
      <c r="G4575" s="196"/>
    </row>
    <row r="4576" spans="2:7" ht="14.25">
      <c r="B4576" s="197"/>
      <c r="C4576" s="197"/>
      <c r="D4576" s="197"/>
      <c r="E4576" s="198"/>
      <c r="F4576" s="198"/>
      <c r="G4576" s="196"/>
    </row>
    <row r="4577" spans="2:7" ht="14.25">
      <c r="B4577" s="189"/>
      <c r="C4577" s="189"/>
      <c r="D4577" s="189"/>
      <c r="E4577" s="189"/>
      <c r="F4577" s="189"/>
      <c r="G4577" s="189"/>
    </row>
    <row r="4578" spans="2:7" ht="15">
      <c r="B4578" s="186"/>
      <c r="C4578" s="186"/>
      <c r="D4578" s="187"/>
      <c r="E4578" s="188"/>
      <c r="F4578" s="188"/>
      <c r="G4578" s="188"/>
    </row>
    <row r="4579" spans="2:7" ht="14.25">
      <c r="B4579" s="189"/>
      <c r="C4579" s="189"/>
      <c r="D4579" s="190"/>
      <c r="E4579" s="191"/>
      <c r="F4579" s="192"/>
      <c r="G4579" s="192"/>
    </row>
    <row r="4580" spans="2:7" ht="14.25">
      <c r="B4580" s="193"/>
      <c r="C4580" s="193"/>
      <c r="D4580" s="194"/>
      <c r="E4580" s="195"/>
      <c r="F4580" s="196"/>
      <c r="G4580" s="196"/>
    </row>
    <row r="4581" spans="2:7" ht="14.25">
      <c r="B4581" s="197"/>
      <c r="C4581" s="197"/>
      <c r="D4581" s="197"/>
      <c r="E4581" s="196"/>
      <c r="F4581" s="197"/>
      <c r="G4581" s="196"/>
    </row>
    <row r="4582" spans="2:7" ht="14.25">
      <c r="B4582" s="197"/>
      <c r="C4582" s="197"/>
      <c r="D4582" s="197"/>
      <c r="E4582" s="198"/>
      <c r="F4582" s="198"/>
      <c r="G4582" s="196"/>
    </row>
    <row r="4583" spans="2:7" ht="14.25">
      <c r="B4583" s="189"/>
      <c r="C4583" s="189"/>
      <c r="D4583" s="189"/>
      <c r="E4583" s="189"/>
      <c r="F4583" s="189"/>
      <c r="G4583" s="189"/>
    </row>
    <row r="4584" spans="2:7" ht="15">
      <c r="B4584" s="186"/>
      <c r="C4584" s="186"/>
      <c r="D4584" s="187"/>
      <c r="E4584" s="188"/>
      <c r="F4584" s="188"/>
      <c r="G4584" s="188"/>
    </row>
    <row r="4585" spans="2:7" ht="14.25">
      <c r="B4585" s="189"/>
      <c r="C4585" s="189"/>
      <c r="D4585" s="190"/>
      <c r="E4585" s="191"/>
      <c r="F4585" s="192"/>
      <c r="G4585" s="192"/>
    </row>
    <row r="4586" spans="2:7" ht="14.25">
      <c r="B4586" s="193"/>
      <c r="C4586" s="193"/>
      <c r="D4586" s="194"/>
      <c r="E4586" s="195"/>
      <c r="F4586" s="196"/>
      <c r="G4586" s="196"/>
    </row>
    <row r="4587" spans="2:7" ht="14.25">
      <c r="B4587" s="197"/>
      <c r="C4587" s="197"/>
      <c r="D4587" s="197"/>
      <c r="E4587" s="196"/>
      <c r="F4587" s="197"/>
      <c r="G4587" s="196"/>
    </row>
    <row r="4588" spans="2:7" ht="14.25">
      <c r="B4588" s="197"/>
      <c r="C4588" s="197"/>
      <c r="D4588" s="197"/>
      <c r="E4588" s="198"/>
      <c r="F4588" s="198"/>
      <c r="G4588" s="196"/>
    </row>
    <row r="4589" spans="2:7" ht="14.25">
      <c r="B4589" s="189"/>
      <c r="C4589" s="189"/>
      <c r="D4589" s="189"/>
      <c r="E4589" s="189"/>
      <c r="F4589" s="189"/>
      <c r="G4589" s="189"/>
    </row>
    <row r="4590" spans="2:7" ht="15">
      <c r="B4590" s="186"/>
      <c r="C4590" s="186"/>
      <c r="D4590" s="187"/>
      <c r="E4590" s="188"/>
      <c r="F4590" s="188"/>
      <c r="G4590" s="188"/>
    </row>
    <row r="4591" spans="2:7" ht="14.25">
      <c r="B4591" s="189"/>
      <c r="C4591" s="189"/>
      <c r="D4591" s="190"/>
      <c r="E4591" s="191"/>
      <c r="F4591" s="192"/>
      <c r="G4591" s="192"/>
    </row>
    <row r="4592" spans="2:7" ht="14.25">
      <c r="B4592" s="193"/>
      <c r="C4592" s="193"/>
      <c r="D4592" s="194"/>
      <c r="E4592" s="195"/>
      <c r="F4592" s="196"/>
      <c r="G4592" s="196"/>
    </row>
    <row r="4593" spans="2:7" ht="14.25">
      <c r="B4593" s="197"/>
      <c r="C4593" s="197"/>
      <c r="D4593" s="197"/>
      <c r="E4593" s="196"/>
      <c r="F4593" s="197"/>
      <c r="G4593" s="196"/>
    </row>
    <row r="4594" spans="2:7" ht="14.25">
      <c r="B4594" s="197"/>
      <c r="C4594" s="197"/>
      <c r="D4594" s="197"/>
      <c r="E4594" s="198"/>
      <c r="F4594" s="198"/>
      <c r="G4594" s="196"/>
    </row>
    <row r="4595" spans="2:7" ht="14.25">
      <c r="B4595" s="189"/>
      <c r="C4595" s="189"/>
      <c r="D4595" s="189"/>
      <c r="E4595" s="189"/>
      <c r="F4595" s="189"/>
      <c r="G4595" s="189"/>
    </row>
    <row r="4596" spans="2:7" ht="15">
      <c r="B4596" s="186"/>
      <c r="C4596" s="186"/>
      <c r="D4596" s="187"/>
      <c r="E4596" s="188"/>
      <c r="F4596" s="188"/>
      <c r="G4596" s="188"/>
    </row>
    <row r="4597" spans="2:7" ht="14.25">
      <c r="B4597" s="189"/>
      <c r="C4597" s="189"/>
      <c r="D4597" s="190"/>
      <c r="E4597" s="191"/>
      <c r="F4597" s="192"/>
      <c r="G4597" s="192"/>
    </row>
    <row r="4598" spans="2:7" ht="14.25">
      <c r="B4598" s="193"/>
      <c r="C4598" s="193"/>
      <c r="D4598" s="194"/>
      <c r="E4598" s="195"/>
      <c r="F4598" s="196"/>
      <c r="G4598" s="196"/>
    </row>
    <row r="4599" spans="2:7" ht="14.25">
      <c r="B4599" s="197"/>
      <c r="C4599" s="197"/>
      <c r="D4599" s="197"/>
      <c r="E4599" s="196"/>
      <c r="F4599" s="197"/>
      <c r="G4599" s="196"/>
    </row>
    <row r="4600" spans="2:7" ht="14.25">
      <c r="B4600" s="197"/>
      <c r="C4600" s="197"/>
      <c r="D4600" s="197"/>
      <c r="E4600" s="198"/>
      <c r="F4600" s="198"/>
      <c r="G4600" s="196"/>
    </row>
    <row r="4601" spans="2:7" ht="14.25">
      <c r="B4601" s="189"/>
      <c r="C4601" s="189"/>
      <c r="D4601" s="189"/>
      <c r="E4601" s="189"/>
      <c r="F4601" s="189"/>
      <c r="G4601" s="189"/>
    </row>
    <row r="4602" spans="2:7" ht="15">
      <c r="B4602" s="186"/>
      <c r="C4602" s="186"/>
      <c r="D4602" s="187"/>
      <c r="E4602" s="188"/>
      <c r="F4602" s="188"/>
      <c r="G4602" s="188"/>
    </row>
    <row r="4603" spans="2:7" ht="14.25">
      <c r="B4603" s="189"/>
      <c r="C4603" s="189"/>
      <c r="D4603" s="190"/>
      <c r="E4603" s="191"/>
      <c r="F4603" s="192"/>
      <c r="G4603" s="192"/>
    </row>
    <row r="4604" spans="2:7" ht="14.25">
      <c r="B4604" s="193"/>
      <c r="C4604" s="193"/>
      <c r="D4604" s="194"/>
      <c r="E4604" s="195"/>
      <c r="F4604" s="196"/>
      <c r="G4604" s="196"/>
    </row>
    <row r="4605" spans="2:7" ht="14.25">
      <c r="B4605" s="193"/>
      <c r="C4605" s="193"/>
      <c r="D4605" s="194"/>
      <c r="E4605" s="195"/>
      <c r="F4605" s="196"/>
      <c r="G4605" s="196"/>
    </row>
    <row r="4606" spans="2:7" ht="14.25">
      <c r="B4606" s="193"/>
      <c r="C4606" s="193"/>
      <c r="D4606" s="194"/>
      <c r="E4606" s="195"/>
      <c r="F4606" s="196"/>
      <c r="G4606" s="196"/>
    </row>
    <row r="4607" spans="2:7" ht="14.25">
      <c r="B4607" s="193"/>
      <c r="C4607" s="193"/>
      <c r="D4607" s="194"/>
      <c r="E4607" s="195"/>
      <c r="F4607" s="196"/>
      <c r="G4607" s="196"/>
    </row>
    <row r="4608" spans="2:7" ht="14.25">
      <c r="B4608" s="193"/>
      <c r="C4608" s="193"/>
      <c r="D4608" s="194"/>
      <c r="E4608" s="195"/>
      <c r="F4608" s="196"/>
      <c r="G4608" s="196"/>
    </row>
    <row r="4609" spans="2:7" ht="14.25">
      <c r="B4609" s="193"/>
      <c r="C4609" s="193"/>
      <c r="D4609" s="194"/>
      <c r="E4609" s="195"/>
      <c r="F4609" s="196"/>
      <c r="G4609" s="196"/>
    </row>
    <row r="4610" spans="2:7" ht="14.25">
      <c r="B4610" s="193"/>
      <c r="C4610" s="193"/>
      <c r="D4610" s="194"/>
      <c r="E4610" s="195"/>
      <c r="F4610" s="196"/>
      <c r="G4610" s="196"/>
    </row>
    <row r="4611" spans="2:7" ht="14.25">
      <c r="B4611" s="193"/>
      <c r="C4611" s="193"/>
      <c r="D4611" s="194"/>
      <c r="E4611" s="195"/>
      <c r="F4611" s="196"/>
      <c r="G4611" s="196"/>
    </row>
    <row r="4612" spans="2:7" ht="14.25">
      <c r="B4612" s="197"/>
      <c r="C4612" s="197"/>
      <c r="D4612" s="197"/>
      <c r="E4612" s="196"/>
      <c r="F4612" s="197"/>
      <c r="G4612" s="196"/>
    </row>
    <row r="4613" spans="2:7" ht="14.25">
      <c r="B4613" s="197"/>
      <c r="C4613" s="197"/>
      <c r="D4613" s="197"/>
      <c r="E4613" s="198"/>
      <c r="F4613" s="198"/>
      <c r="G4613" s="196"/>
    </row>
    <row r="4614" spans="2:7" ht="14.25">
      <c r="B4614" s="189"/>
      <c r="C4614" s="189"/>
      <c r="D4614" s="189"/>
      <c r="E4614" s="189"/>
      <c r="F4614" s="189"/>
      <c r="G4614" s="189"/>
    </row>
    <row r="4615" spans="2:7" ht="15">
      <c r="B4615" s="186"/>
      <c r="C4615" s="186"/>
      <c r="D4615" s="187"/>
      <c r="E4615" s="188"/>
      <c r="F4615" s="188"/>
      <c r="G4615" s="188"/>
    </row>
    <row r="4616" spans="2:7" ht="14.25">
      <c r="B4616" s="189"/>
      <c r="C4616" s="189"/>
      <c r="D4616" s="190"/>
      <c r="E4616" s="191"/>
      <c r="F4616" s="192"/>
      <c r="G4616" s="192"/>
    </row>
    <row r="4617" spans="2:7" ht="14.25">
      <c r="B4617" s="193"/>
      <c r="C4617" s="193"/>
      <c r="D4617" s="194"/>
      <c r="E4617" s="195"/>
      <c r="F4617" s="196"/>
      <c r="G4617" s="196"/>
    </row>
    <row r="4618" spans="2:7" ht="14.25">
      <c r="B4618" s="193"/>
      <c r="C4618" s="193"/>
      <c r="D4618" s="194"/>
      <c r="E4618" s="195"/>
      <c r="F4618" s="196"/>
      <c r="G4618" s="196"/>
    </row>
    <row r="4619" spans="2:7" ht="14.25">
      <c r="B4619" s="193"/>
      <c r="C4619" s="193"/>
      <c r="D4619" s="194"/>
      <c r="E4619" s="195"/>
      <c r="F4619" s="196"/>
      <c r="G4619" s="196"/>
    </row>
    <row r="4620" spans="2:7" ht="14.25">
      <c r="B4620" s="193"/>
      <c r="C4620" s="193"/>
      <c r="D4620" s="194"/>
      <c r="E4620" s="195"/>
      <c r="F4620" s="196"/>
      <c r="G4620" s="196"/>
    </row>
    <row r="4621" spans="2:7" ht="14.25">
      <c r="B4621" s="193"/>
      <c r="C4621" s="193"/>
      <c r="D4621" s="194"/>
      <c r="E4621" s="195"/>
      <c r="F4621" s="196"/>
      <c r="G4621" s="196"/>
    </row>
    <row r="4622" spans="2:7" ht="14.25">
      <c r="B4622" s="193"/>
      <c r="C4622" s="193"/>
      <c r="D4622" s="194"/>
      <c r="E4622" s="195"/>
      <c r="F4622" s="196"/>
      <c r="G4622" s="196"/>
    </row>
    <row r="4623" spans="2:7" ht="14.25">
      <c r="B4623" s="197"/>
      <c r="C4623" s="197"/>
      <c r="D4623" s="197"/>
      <c r="E4623" s="196"/>
      <c r="F4623" s="197"/>
      <c r="G4623" s="196"/>
    </row>
    <row r="4624" spans="2:7" ht="14.25">
      <c r="B4624" s="197"/>
      <c r="C4624" s="197"/>
      <c r="D4624" s="197"/>
      <c r="E4624" s="198"/>
      <c r="F4624" s="198"/>
      <c r="G4624" s="196"/>
    </row>
    <row r="4625" spans="2:7" ht="14.25">
      <c r="B4625" s="189"/>
      <c r="C4625" s="189"/>
      <c r="D4625" s="189"/>
      <c r="E4625" s="189"/>
      <c r="F4625" s="189"/>
      <c r="G4625" s="189"/>
    </row>
    <row r="4626" spans="2:7" ht="15">
      <c r="B4626" s="186"/>
      <c r="C4626" s="186"/>
      <c r="D4626" s="187"/>
      <c r="E4626" s="188"/>
      <c r="F4626" s="188"/>
      <c r="G4626" s="188"/>
    </row>
    <row r="4627" spans="2:7" ht="14.25">
      <c r="B4627" s="189"/>
      <c r="C4627" s="189"/>
      <c r="D4627" s="190"/>
      <c r="E4627" s="191"/>
      <c r="F4627" s="192"/>
      <c r="G4627" s="192"/>
    </row>
    <row r="4628" spans="2:7" ht="14.25">
      <c r="B4628" s="193"/>
      <c r="C4628" s="193"/>
      <c r="D4628" s="194"/>
      <c r="E4628" s="195"/>
      <c r="F4628" s="196"/>
      <c r="G4628" s="196"/>
    </row>
    <row r="4629" spans="2:7" ht="14.25">
      <c r="B4629" s="193"/>
      <c r="C4629" s="193"/>
      <c r="D4629" s="194"/>
      <c r="E4629" s="195"/>
      <c r="F4629" s="196"/>
      <c r="G4629" s="196"/>
    </row>
    <row r="4630" spans="2:7" ht="14.25">
      <c r="B4630" s="193"/>
      <c r="C4630" s="193"/>
      <c r="D4630" s="194"/>
      <c r="E4630" s="195"/>
      <c r="F4630" s="196"/>
      <c r="G4630" s="196"/>
    </row>
    <row r="4631" spans="2:7" ht="14.25">
      <c r="B4631" s="193"/>
      <c r="C4631" s="193"/>
      <c r="D4631" s="194"/>
      <c r="E4631" s="195"/>
      <c r="F4631" s="196"/>
      <c r="G4631" s="196"/>
    </row>
    <row r="4632" spans="2:7" ht="14.25">
      <c r="B4632" s="193"/>
      <c r="C4632" s="193"/>
      <c r="D4632" s="194"/>
      <c r="E4632" s="195"/>
      <c r="F4632" s="196"/>
      <c r="G4632" s="196"/>
    </row>
    <row r="4633" spans="2:7" ht="14.25">
      <c r="B4633" s="193"/>
      <c r="C4633" s="193"/>
      <c r="D4633" s="194"/>
      <c r="E4633" s="195"/>
      <c r="F4633" s="196"/>
      <c r="G4633" s="196"/>
    </row>
    <row r="4634" spans="2:7" ht="14.25">
      <c r="B4634" s="197"/>
      <c r="C4634" s="197"/>
      <c r="D4634" s="197"/>
      <c r="E4634" s="196"/>
      <c r="F4634" s="197"/>
      <c r="G4634" s="196"/>
    </row>
    <row r="4635" spans="2:7" ht="14.25">
      <c r="B4635" s="197"/>
      <c r="C4635" s="197"/>
      <c r="D4635" s="197"/>
      <c r="E4635" s="198"/>
      <c r="F4635" s="198"/>
      <c r="G4635" s="196"/>
    </row>
    <row r="4636" spans="2:7" ht="14.25">
      <c r="B4636" s="189"/>
      <c r="C4636" s="189"/>
      <c r="D4636" s="189"/>
      <c r="E4636" s="189"/>
      <c r="F4636" s="189"/>
      <c r="G4636" s="189"/>
    </row>
    <row r="4637" spans="2:7" ht="15">
      <c r="B4637" s="186"/>
      <c r="C4637" s="186"/>
      <c r="D4637" s="187"/>
      <c r="E4637" s="188"/>
      <c r="F4637" s="188"/>
      <c r="G4637" s="188"/>
    </row>
    <row r="4638" spans="2:7" ht="14.25">
      <c r="B4638" s="189"/>
      <c r="C4638" s="189"/>
      <c r="D4638" s="190"/>
      <c r="E4638" s="191"/>
      <c r="F4638" s="192"/>
      <c r="G4638" s="192"/>
    </row>
    <row r="4639" spans="2:7" ht="14.25">
      <c r="B4639" s="193"/>
      <c r="C4639" s="193"/>
      <c r="D4639" s="194"/>
      <c r="E4639" s="195"/>
      <c r="F4639" s="196"/>
      <c r="G4639" s="196"/>
    </row>
    <row r="4640" spans="2:7" ht="14.25">
      <c r="B4640" s="193"/>
      <c r="C4640" s="193"/>
      <c r="D4640" s="194"/>
      <c r="E4640" s="195"/>
      <c r="F4640" s="196"/>
      <c r="G4640" s="196"/>
    </row>
    <row r="4641" spans="2:7" ht="14.25">
      <c r="B4641" s="193"/>
      <c r="C4641" s="193"/>
      <c r="D4641" s="194"/>
      <c r="E4641" s="195"/>
      <c r="F4641" s="196"/>
      <c r="G4641" s="196"/>
    </row>
    <row r="4642" spans="2:7" ht="14.25">
      <c r="B4642" s="193"/>
      <c r="C4642" s="193"/>
      <c r="D4642" s="194"/>
      <c r="E4642" s="195"/>
      <c r="F4642" s="196"/>
      <c r="G4642" s="196"/>
    </row>
    <row r="4643" spans="2:7" ht="14.25">
      <c r="B4643" s="193"/>
      <c r="C4643" s="193"/>
      <c r="D4643" s="194"/>
      <c r="E4643" s="195"/>
      <c r="F4643" s="196"/>
      <c r="G4643" s="196"/>
    </row>
    <row r="4644" spans="2:7" ht="14.25">
      <c r="B4644" s="193"/>
      <c r="C4644" s="193"/>
      <c r="D4644" s="194"/>
      <c r="E4644" s="195"/>
      <c r="F4644" s="196"/>
      <c r="G4644" s="196"/>
    </row>
    <row r="4645" spans="2:7" ht="14.25">
      <c r="B4645" s="197"/>
      <c r="C4645" s="197"/>
      <c r="D4645" s="197"/>
      <c r="E4645" s="196"/>
      <c r="F4645" s="197"/>
      <c r="G4645" s="196"/>
    </row>
    <row r="4646" spans="2:7" ht="14.25">
      <c r="B4646" s="197"/>
      <c r="C4646" s="197"/>
      <c r="D4646" s="197"/>
      <c r="E4646" s="198"/>
      <c r="F4646" s="198"/>
      <c r="G4646" s="196"/>
    </row>
    <row r="4647" spans="2:7" ht="14.25">
      <c r="B4647" s="189"/>
      <c r="C4647" s="189"/>
      <c r="D4647" s="189"/>
      <c r="E4647" s="189"/>
      <c r="F4647" s="189"/>
      <c r="G4647" s="189"/>
    </row>
    <row r="4648" spans="2:7" ht="15">
      <c r="B4648" s="186"/>
      <c r="C4648" s="186"/>
      <c r="D4648" s="187"/>
      <c r="E4648" s="188"/>
      <c r="F4648" s="188"/>
      <c r="G4648" s="188"/>
    </row>
    <row r="4649" spans="2:7" ht="14.25">
      <c r="B4649" s="189"/>
      <c r="C4649" s="189"/>
      <c r="D4649" s="190"/>
      <c r="E4649" s="191"/>
      <c r="F4649" s="192"/>
      <c r="G4649" s="192"/>
    </row>
    <row r="4650" spans="2:7" ht="14.25">
      <c r="B4650" s="193"/>
      <c r="C4650" s="193"/>
      <c r="D4650" s="194"/>
      <c r="E4650" s="195"/>
      <c r="F4650" s="196"/>
      <c r="G4650" s="196"/>
    </row>
    <row r="4651" spans="2:7" ht="14.25">
      <c r="B4651" s="193"/>
      <c r="C4651" s="193"/>
      <c r="D4651" s="194"/>
      <c r="E4651" s="195"/>
      <c r="F4651" s="196"/>
      <c r="G4651" s="196"/>
    </row>
    <row r="4652" spans="2:7" ht="14.25">
      <c r="B4652" s="193"/>
      <c r="C4652" s="193"/>
      <c r="D4652" s="194"/>
      <c r="E4652" s="195"/>
      <c r="F4652" s="196"/>
      <c r="G4652" s="196"/>
    </row>
    <row r="4653" spans="2:7" ht="14.25">
      <c r="B4653" s="193"/>
      <c r="C4653" s="193"/>
      <c r="D4653" s="194"/>
      <c r="E4653" s="195"/>
      <c r="F4653" s="196"/>
      <c r="G4653" s="196"/>
    </row>
    <row r="4654" spans="2:7" ht="14.25">
      <c r="B4654" s="197"/>
      <c r="C4654" s="197"/>
      <c r="D4654" s="197"/>
      <c r="E4654" s="196"/>
      <c r="F4654" s="197"/>
      <c r="G4654" s="196"/>
    </row>
    <row r="4655" spans="2:7" ht="14.25">
      <c r="B4655" s="197"/>
      <c r="C4655" s="197"/>
      <c r="D4655" s="197"/>
      <c r="E4655" s="198"/>
      <c r="F4655" s="198"/>
      <c r="G4655" s="196"/>
    </row>
    <row r="4656" spans="2:7" ht="14.25">
      <c r="B4656" s="189"/>
      <c r="C4656" s="189"/>
      <c r="D4656" s="189"/>
      <c r="E4656" s="189"/>
      <c r="F4656" s="189"/>
      <c r="G4656" s="189"/>
    </row>
    <row r="4657" spans="2:7" ht="15">
      <c r="B4657" s="186"/>
      <c r="C4657" s="186"/>
      <c r="D4657" s="187"/>
      <c r="E4657" s="188"/>
      <c r="F4657" s="188"/>
      <c r="G4657" s="188"/>
    </row>
    <row r="4658" spans="2:7" ht="14.25">
      <c r="B4658" s="189"/>
      <c r="C4658" s="189"/>
      <c r="D4658" s="190"/>
      <c r="E4658" s="191"/>
      <c r="F4658" s="192"/>
      <c r="G4658" s="192"/>
    </row>
    <row r="4659" spans="2:7" ht="14.25">
      <c r="B4659" s="193"/>
      <c r="C4659" s="193"/>
      <c r="D4659" s="194"/>
      <c r="E4659" s="195"/>
      <c r="F4659" s="196"/>
      <c r="G4659" s="196"/>
    </row>
    <row r="4660" spans="2:7" ht="14.25">
      <c r="B4660" s="193"/>
      <c r="C4660" s="193"/>
      <c r="D4660" s="194"/>
      <c r="E4660" s="195"/>
      <c r="F4660" s="196"/>
      <c r="G4660" s="196"/>
    </row>
    <row r="4661" spans="2:7" ht="14.25">
      <c r="B4661" s="193"/>
      <c r="C4661" s="193"/>
      <c r="D4661" s="194"/>
      <c r="E4661" s="195"/>
      <c r="F4661" s="196"/>
      <c r="G4661" s="196"/>
    </row>
    <row r="4662" spans="2:7" ht="14.25">
      <c r="B4662" s="193"/>
      <c r="C4662" s="193"/>
      <c r="D4662" s="194"/>
      <c r="E4662" s="195"/>
      <c r="F4662" s="196"/>
      <c r="G4662" s="196"/>
    </row>
    <row r="4663" spans="2:7" ht="14.25">
      <c r="B4663" s="193"/>
      <c r="C4663" s="193"/>
      <c r="D4663" s="194"/>
      <c r="E4663" s="195"/>
      <c r="F4663" s="196"/>
      <c r="G4663" s="196"/>
    </row>
    <row r="4664" spans="2:7" ht="14.25">
      <c r="B4664" s="193"/>
      <c r="C4664" s="193"/>
      <c r="D4664" s="194"/>
      <c r="E4664" s="195"/>
      <c r="F4664" s="196"/>
      <c r="G4664" s="196"/>
    </row>
    <row r="4665" spans="2:7" ht="14.25">
      <c r="B4665" s="197"/>
      <c r="C4665" s="197"/>
      <c r="D4665" s="197"/>
      <c r="E4665" s="196"/>
      <c r="F4665" s="197"/>
      <c r="G4665" s="196"/>
    </row>
    <row r="4666" spans="2:7" ht="14.25">
      <c r="B4666" s="197"/>
      <c r="C4666" s="197"/>
      <c r="D4666" s="197"/>
      <c r="E4666" s="198"/>
      <c r="F4666" s="198"/>
      <c r="G4666" s="196"/>
    </row>
    <row r="4667" spans="2:7" ht="14.25">
      <c r="B4667" s="189"/>
      <c r="C4667" s="189"/>
      <c r="D4667" s="189"/>
      <c r="E4667" s="189"/>
      <c r="F4667" s="189"/>
      <c r="G4667" s="189"/>
    </row>
    <row r="4668" spans="2:7" ht="15">
      <c r="B4668" s="186"/>
      <c r="C4668" s="186"/>
      <c r="D4668" s="187"/>
      <c r="E4668" s="188"/>
      <c r="F4668" s="188"/>
      <c r="G4668" s="188"/>
    </row>
    <row r="4669" spans="2:7" ht="14.25">
      <c r="B4669" s="189"/>
      <c r="C4669" s="189"/>
      <c r="D4669" s="190"/>
      <c r="E4669" s="191"/>
      <c r="F4669" s="192"/>
      <c r="G4669" s="192"/>
    </row>
    <row r="4670" spans="2:7" ht="14.25">
      <c r="B4670" s="193"/>
      <c r="C4670" s="193"/>
      <c r="D4670" s="194"/>
      <c r="E4670" s="195"/>
      <c r="F4670" s="196"/>
      <c r="G4670" s="196"/>
    </row>
    <row r="4671" spans="2:7" ht="14.25">
      <c r="B4671" s="193"/>
      <c r="C4671" s="193"/>
      <c r="D4671" s="194"/>
      <c r="E4671" s="195"/>
      <c r="F4671" s="196"/>
      <c r="G4671" s="196"/>
    </row>
    <row r="4672" spans="2:7" ht="14.25">
      <c r="B4672" s="193"/>
      <c r="C4672" s="193"/>
      <c r="D4672" s="194"/>
      <c r="E4672" s="195"/>
      <c r="F4672" s="196"/>
      <c r="G4672" s="196"/>
    </row>
    <row r="4673" spans="2:7" ht="14.25">
      <c r="B4673" s="193"/>
      <c r="C4673" s="193"/>
      <c r="D4673" s="194"/>
      <c r="E4673" s="195"/>
      <c r="F4673" s="196"/>
      <c r="G4673" s="196"/>
    </row>
    <row r="4674" spans="2:7" ht="14.25">
      <c r="B4674" s="193"/>
      <c r="C4674" s="193"/>
      <c r="D4674" s="194"/>
      <c r="E4674" s="195"/>
      <c r="F4674" s="196"/>
      <c r="G4674" s="196"/>
    </row>
    <row r="4675" spans="2:7" ht="14.25">
      <c r="B4675" s="193"/>
      <c r="C4675" s="193"/>
      <c r="D4675" s="194"/>
      <c r="E4675" s="195"/>
      <c r="F4675" s="196"/>
      <c r="G4675" s="196"/>
    </row>
    <row r="4676" spans="2:7" ht="14.25">
      <c r="B4676" s="197"/>
      <c r="C4676" s="197"/>
      <c r="D4676" s="197"/>
      <c r="E4676" s="196"/>
      <c r="F4676" s="197"/>
      <c r="G4676" s="196"/>
    </row>
    <row r="4677" spans="2:7" ht="14.25">
      <c r="B4677" s="197"/>
      <c r="C4677" s="197"/>
      <c r="D4677" s="197"/>
      <c r="E4677" s="198"/>
      <c r="F4677" s="198"/>
      <c r="G4677" s="196"/>
    </row>
    <row r="4678" spans="2:7" ht="14.25">
      <c r="B4678" s="189"/>
      <c r="C4678" s="189"/>
      <c r="D4678" s="189"/>
      <c r="E4678" s="189"/>
      <c r="F4678" s="189"/>
      <c r="G4678" s="189"/>
    </row>
    <row r="4679" spans="2:7" ht="15">
      <c r="B4679" s="186"/>
      <c r="C4679" s="186"/>
      <c r="D4679" s="187"/>
      <c r="E4679" s="188"/>
      <c r="F4679" s="188"/>
      <c r="G4679" s="188"/>
    </row>
    <row r="4680" spans="2:7" ht="14.25">
      <c r="B4680" s="189"/>
      <c r="C4680" s="189"/>
      <c r="D4680" s="190"/>
      <c r="E4680" s="191"/>
      <c r="F4680" s="192"/>
      <c r="G4680" s="192"/>
    </row>
    <row r="4681" spans="2:7" ht="14.25">
      <c r="B4681" s="193"/>
      <c r="C4681" s="193"/>
      <c r="D4681" s="194"/>
      <c r="E4681" s="195"/>
      <c r="F4681" s="196"/>
      <c r="G4681" s="196"/>
    </row>
    <row r="4682" spans="2:7" ht="14.25">
      <c r="B4682" s="193"/>
      <c r="C4682" s="193"/>
      <c r="D4682" s="194"/>
      <c r="E4682" s="195"/>
      <c r="F4682" s="196"/>
      <c r="G4682" s="196"/>
    </row>
    <row r="4683" spans="2:7" ht="14.25">
      <c r="B4683" s="193"/>
      <c r="C4683" s="193"/>
      <c r="D4683" s="194"/>
      <c r="E4683" s="195"/>
      <c r="F4683" s="196"/>
      <c r="G4683" s="196"/>
    </row>
    <row r="4684" spans="2:7" ht="14.25">
      <c r="B4684" s="193"/>
      <c r="C4684" s="193"/>
      <c r="D4684" s="194"/>
      <c r="E4684" s="195"/>
      <c r="F4684" s="196"/>
      <c r="G4684" s="196"/>
    </row>
    <row r="4685" spans="2:7" ht="14.25">
      <c r="B4685" s="193"/>
      <c r="C4685" s="193"/>
      <c r="D4685" s="194"/>
      <c r="E4685" s="195"/>
      <c r="F4685" s="196"/>
      <c r="G4685" s="196"/>
    </row>
    <row r="4686" spans="2:7" ht="14.25">
      <c r="B4686" s="193"/>
      <c r="C4686" s="193"/>
      <c r="D4686" s="194"/>
      <c r="E4686" s="195"/>
      <c r="F4686" s="196"/>
      <c r="G4686" s="196"/>
    </row>
    <row r="4687" spans="2:7" ht="14.25">
      <c r="B4687" s="197"/>
      <c r="C4687" s="197"/>
      <c r="D4687" s="197"/>
      <c r="E4687" s="196"/>
      <c r="F4687" s="197"/>
      <c r="G4687" s="196"/>
    </row>
    <row r="4688" spans="2:7" ht="14.25">
      <c r="B4688" s="197"/>
      <c r="C4688" s="197"/>
      <c r="D4688" s="197"/>
      <c r="E4688" s="198"/>
      <c r="F4688" s="198"/>
      <c r="G4688" s="196"/>
    </row>
    <row r="4689" spans="2:7" ht="14.25">
      <c r="B4689" s="189"/>
      <c r="C4689" s="189"/>
      <c r="D4689" s="189"/>
      <c r="E4689" s="189"/>
      <c r="F4689" s="189"/>
      <c r="G4689" s="189"/>
    </row>
    <row r="4690" spans="2:7" ht="15">
      <c r="B4690" s="186"/>
      <c r="C4690" s="186"/>
      <c r="D4690" s="187"/>
      <c r="E4690" s="188"/>
      <c r="F4690" s="188"/>
      <c r="G4690" s="188"/>
    </row>
    <row r="4691" spans="2:7" ht="14.25">
      <c r="B4691" s="189"/>
      <c r="C4691" s="189"/>
      <c r="D4691" s="190"/>
      <c r="E4691" s="191"/>
      <c r="F4691" s="192"/>
      <c r="G4691" s="192"/>
    </row>
    <row r="4692" spans="2:7" ht="14.25">
      <c r="B4692" s="193"/>
      <c r="C4692" s="193"/>
      <c r="D4692" s="194"/>
      <c r="E4692" s="195"/>
      <c r="F4692" s="196"/>
      <c r="G4692" s="196"/>
    </row>
    <row r="4693" spans="2:7" ht="14.25">
      <c r="B4693" s="193"/>
      <c r="C4693" s="193"/>
      <c r="D4693" s="194"/>
      <c r="E4693" s="195"/>
      <c r="F4693" s="196"/>
      <c r="G4693" s="196"/>
    </row>
    <row r="4694" spans="2:7" ht="14.25">
      <c r="B4694" s="193"/>
      <c r="C4694" s="193"/>
      <c r="D4694" s="194"/>
      <c r="E4694" s="195"/>
      <c r="F4694" s="196"/>
      <c r="G4694" s="196"/>
    </row>
    <row r="4695" spans="2:7" ht="14.25">
      <c r="B4695" s="193"/>
      <c r="C4695" s="193"/>
      <c r="D4695" s="194"/>
      <c r="E4695" s="195"/>
      <c r="F4695" s="196"/>
      <c r="G4695" s="196"/>
    </row>
    <row r="4696" spans="2:7" ht="14.25">
      <c r="B4696" s="193"/>
      <c r="C4696" s="193"/>
      <c r="D4696" s="194"/>
      <c r="E4696" s="195"/>
      <c r="F4696" s="196"/>
      <c r="G4696" s="196"/>
    </row>
    <row r="4697" spans="2:7" ht="14.25">
      <c r="B4697" s="193"/>
      <c r="C4697" s="193"/>
      <c r="D4697" s="194"/>
      <c r="E4697" s="195"/>
      <c r="F4697" s="196"/>
      <c r="G4697" s="196"/>
    </row>
    <row r="4698" spans="2:7" ht="14.25">
      <c r="B4698" s="197"/>
      <c r="C4698" s="197"/>
      <c r="D4698" s="197"/>
      <c r="E4698" s="196"/>
      <c r="F4698" s="197"/>
      <c r="G4698" s="196"/>
    </row>
    <row r="4699" spans="2:7" ht="14.25">
      <c r="B4699" s="197"/>
      <c r="C4699" s="197"/>
      <c r="D4699" s="197"/>
      <c r="E4699" s="198"/>
      <c r="F4699" s="198"/>
      <c r="G4699" s="196"/>
    </row>
    <row r="4700" spans="2:7" ht="14.25">
      <c r="B4700" s="189"/>
      <c r="C4700" s="189"/>
      <c r="D4700" s="189"/>
      <c r="E4700" s="189"/>
      <c r="F4700" s="189"/>
      <c r="G4700" s="189"/>
    </row>
    <row r="4701" spans="2:7" ht="15">
      <c r="B4701" s="186"/>
      <c r="C4701" s="186"/>
      <c r="D4701" s="187"/>
      <c r="E4701" s="188"/>
      <c r="F4701" s="188"/>
      <c r="G4701" s="188"/>
    </row>
    <row r="4702" spans="2:7" ht="14.25">
      <c r="B4702" s="189"/>
      <c r="C4702" s="189"/>
      <c r="D4702" s="190"/>
      <c r="E4702" s="191"/>
      <c r="F4702" s="192"/>
      <c r="G4702" s="192"/>
    </row>
    <row r="4703" spans="2:7" ht="14.25">
      <c r="B4703" s="193"/>
      <c r="C4703" s="193"/>
      <c r="D4703" s="194"/>
      <c r="E4703" s="195"/>
      <c r="F4703" s="196"/>
      <c r="G4703" s="196"/>
    </row>
    <row r="4704" spans="2:7" ht="14.25">
      <c r="B4704" s="193"/>
      <c r="C4704" s="193"/>
      <c r="D4704" s="194"/>
      <c r="E4704" s="195"/>
      <c r="F4704" s="196"/>
      <c r="G4704" s="196"/>
    </row>
    <row r="4705" spans="2:7" ht="14.25">
      <c r="B4705" s="193"/>
      <c r="C4705" s="193"/>
      <c r="D4705" s="194"/>
      <c r="E4705" s="195"/>
      <c r="F4705" s="196"/>
      <c r="G4705" s="196"/>
    </row>
    <row r="4706" spans="2:7" ht="14.25">
      <c r="B4706" s="193"/>
      <c r="C4706" s="193"/>
      <c r="D4706" s="194"/>
      <c r="E4706" s="195"/>
      <c r="F4706" s="196"/>
      <c r="G4706" s="196"/>
    </row>
    <row r="4707" spans="2:7" ht="14.25">
      <c r="B4707" s="193"/>
      <c r="C4707" s="193"/>
      <c r="D4707" s="194"/>
      <c r="E4707" s="195"/>
      <c r="F4707" s="196"/>
      <c r="G4707" s="196"/>
    </row>
    <row r="4708" spans="2:7" ht="14.25">
      <c r="B4708" s="193"/>
      <c r="C4708" s="193"/>
      <c r="D4708" s="194"/>
      <c r="E4708" s="195"/>
      <c r="F4708" s="196"/>
      <c r="G4708" s="196"/>
    </row>
    <row r="4709" spans="2:7" ht="14.25">
      <c r="B4709" s="197"/>
      <c r="C4709" s="197"/>
      <c r="D4709" s="197"/>
      <c r="E4709" s="196"/>
      <c r="F4709" s="197"/>
      <c r="G4709" s="196"/>
    </row>
    <row r="4710" spans="2:7" ht="14.25">
      <c r="B4710" s="197"/>
      <c r="C4710" s="197"/>
      <c r="D4710" s="197"/>
      <c r="E4710" s="198"/>
      <c r="F4710" s="198"/>
      <c r="G4710" s="196"/>
    </row>
    <row r="4711" spans="2:7" ht="14.25">
      <c r="B4711" s="189"/>
      <c r="C4711" s="189"/>
      <c r="D4711" s="189"/>
      <c r="E4711" s="189"/>
      <c r="F4711" s="189"/>
      <c r="G4711" s="189"/>
    </row>
    <row r="4712" spans="2:7" ht="15">
      <c r="B4712" s="186"/>
      <c r="C4712" s="186"/>
      <c r="D4712" s="187"/>
      <c r="E4712" s="188"/>
      <c r="F4712" s="188"/>
      <c r="G4712" s="188"/>
    </row>
    <row r="4713" spans="2:7" ht="14.25">
      <c r="B4713" s="189"/>
      <c r="C4713" s="189"/>
      <c r="D4713" s="190"/>
      <c r="E4713" s="191"/>
      <c r="F4713" s="192"/>
      <c r="G4713" s="192"/>
    </row>
    <row r="4714" spans="2:7" ht="14.25">
      <c r="B4714" s="193"/>
      <c r="C4714" s="193"/>
      <c r="D4714" s="194"/>
      <c r="E4714" s="195"/>
      <c r="F4714" s="196"/>
      <c r="G4714" s="196"/>
    </row>
    <row r="4715" spans="2:7" ht="14.25">
      <c r="B4715" s="193"/>
      <c r="C4715" s="193"/>
      <c r="D4715" s="194"/>
      <c r="E4715" s="195"/>
      <c r="F4715" s="196"/>
      <c r="G4715" s="196"/>
    </row>
    <row r="4716" spans="2:7" ht="14.25">
      <c r="B4716" s="193"/>
      <c r="C4716" s="193"/>
      <c r="D4716" s="194"/>
      <c r="E4716" s="195"/>
      <c r="F4716" s="196"/>
      <c r="G4716" s="196"/>
    </row>
    <row r="4717" spans="2:7" ht="14.25">
      <c r="B4717" s="193"/>
      <c r="C4717" s="193"/>
      <c r="D4717" s="194"/>
      <c r="E4717" s="195"/>
      <c r="F4717" s="196"/>
      <c r="G4717" s="196"/>
    </row>
    <row r="4718" spans="2:7" ht="14.25">
      <c r="B4718" s="193"/>
      <c r="C4718" s="193"/>
      <c r="D4718" s="194"/>
      <c r="E4718" s="195"/>
      <c r="F4718" s="196"/>
      <c r="G4718" s="196"/>
    </row>
    <row r="4719" spans="2:7" ht="14.25">
      <c r="B4719" s="193"/>
      <c r="C4719" s="193"/>
      <c r="D4719" s="194"/>
      <c r="E4719" s="195"/>
      <c r="F4719" s="196"/>
      <c r="G4719" s="196"/>
    </row>
    <row r="4720" spans="2:7" ht="14.25">
      <c r="B4720" s="197"/>
      <c r="C4720" s="197"/>
      <c r="D4720" s="197"/>
      <c r="E4720" s="196"/>
      <c r="F4720" s="197"/>
      <c r="G4720" s="196"/>
    </row>
    <row r="4721" spans="2:7" ht="14.25">
      <c r="B4721" s="197"/>
      <c r="C4721" s="197"/>
      <c r="D4721" s="197"/>
      <c r="E4721" s="198"/>
      <c r="F4721" s="198"/>
      <c r="G4721" s="196"/>
    </row>
    <row r="4722" spans="2:7" ht="14.25">
      <c r="B4722" s="189"/>
      <c r="C4722" s="189"/>
      <c r="D4722" s="189"/>
      <c r="E4722" s="189"/>
      <c r="F4722" s="189"/>
      <c r="G4722" s="189"/>
    </row>
    <row r="4723" spans="2:7" ht="15">
      <c r="B4723" s="186"/>
      <c r="C4723" s="186"/>
      <c r="D4723" s="187"/>
      <c r="E4723" s="188"/>
      <c r="F4723" s="188"/>
      <c r="G4723" s="188"/>
    </row>
    <row r="4724" spans="2:7" ht="14.25">
      <c r="B4724" s="189"/>
      <c r="C4724" s="189"/>
      <c r="D4724" s="190"/>
      <c r="E4724" s="191"/>
      <c r="F4724" s="192"/>
      <c r="G4724" s="192"/>
    </row>
    <row r="4725" spans="2:7" ht="14.25">
      <c r="B4725" s="193"/>
      <c r="C4725" s="193"/>
      <c r="D4725" s="194"/>
      <c r="E4725" s="195"/>
      <c r="F4725" s="196"/>
      <c r="G4725" s="196"/>
    </row>
    <row r="4726" spans="2:7" ht="14.25">
      <c r="B4726" s="193"/>
      <c r="C4726" s="193"/>
      <c r="D4726" s="194"/>
      <c r="E4726" s="195"/>
      <c r="F4726" s="196"/>
      <c r="G4726" s="196"/>
    </row>
    <row r="4727" spans="2:7" ht="14.25">
      <c r="B4727" s="193"/>
      <c r="C4727" s="193"/>
      <c r="D4727" s="194"/>
      <c r="E4727" s="195"/>
      <c r="F4727" s="196"/>
      <c r="G4727" s="196"/>
    </row>
    <row r="4728" spans="2:7" ht="14.25">
      <c r="B4728" s="197"/>
      <c r="C4728" s="197"/>
      <c r="D4728" s="197"/>
      <c r="E4728" s="196"/>
      <c r="F4728" s="197"/>
      <c r="G4728" s="196"/>
    </row>
    <row r="4729" spans="2:7" ht="14.25">
      <c r="B4729" s="197"/>
      <c r="C4729" s="197"/>
      <c r="D4729" s="197"/>
      <c r="E4729" s="198"/>
      <c r="F4729" s="198"/>
      <c r="G4729" s="196"/>
    </row>
    <row r="4730" spans="2:7" ht="14.25">
      <c r="B4730" s="189"/>
      <c r="C4730" s="189"/>
      <c r="D4730" s="189"/>
      <c r="E4730" s="189"/>
      <c r="F4730" s="189"/>
      <c r="G4730" s="189"/>
    </row>
    <row r="4731" spans="2:7" ht="15">
      <c r="B4731" s="186"/>
      <c r="C4731" s="186"/>
      <c r="D4731" s="187"/>
      <c r="E4731" s="188"/>
      <c r="F4731" s="188"/>
      <c r="G4731" s="188"/>
    </row>
    <row r="4732" spans="2:7" ht="14.25">
      <c r="B4732" s="189"/>
      <c r="C4732" s="189"/>
      <c r="D4732" s="190"/>
      <c r="E4732" s="191"/>
      <c r="F4732" s="192"/>
      <c r="G4732" s="192"/>
    </row>
    <row r="4733" spans="2:7" ht="14.25">
      <c r="B4733" s="193"/>
      <c r="C4733" s="193"/>
      <c r="D4733" s="194"/>
      <c r="E4733" s="195"/>
      <c r="F4733" s="196"/>
      <c r="G4733" s="196"/>
    </row>
    <row r="4734" spans="2:7" ht="14.25">
      <c r="B4734" s="193"/>
      <c r="C4734" s="193"/>
      <c r="D4734" s="194"/>
      <c r="E4734" s="195"/>
      <c r="F4734" s="196"/>
      <c r="G4734" s="196"/>
    </row>
    <row r="4735" spans="2:7" ht="14.25">
      <c r="B4735" s="193"/>
      <c r="C4735" s="193"/>
      <c r="D4735" s="194"/>
      <c r="E4735" s="195"/>
      <c r="F4735" s="196"/>
      <c r="G4735" s="196"/>
    </row>
    <row r="4736" spans="2:7" ht="14.25">
      <c r="B4736" s="197"/>
      <c r="C4736" s="197"/>
      <c r="D4736" s="197"/>
      <c r="E4736" s="196"/>
      <c r="F4736" s="197"/>
      <c r="G4736" s="196"/>
    </row>
    <row r="4737" spans="2:7" ht="14.25">
      <c r="B4737" s="197"/>
      <c r="C4737" s="197"/>
      <c r="D4737" s="197"/>
      <c r="E4737" s="198"/>
      <c r="F4737" s="198"/>
      <c r="G4737" s="196"/>
    </row>
    <row r="4738" spans="2:7" ht="14.25">
      <c r="B4738" s="189"/>
      <c r="C4738" s="189"/>
      <c r="D4738" s="189"/>
      <c r="E4738" s="189"/>
      <c r="F4738" s="189"/>
      <c r="G4738" s="189"/>
    </row>
    <row r="4739" spans="2:7" ht="15">
      <c r="B4739" s="186"/>
      <c r="C4739" s="186"/>
      <c r="D4739" s="187"/>
      <c r="E4739" s="188"/>
      <c r="F4739" s="188"/>
      <c r="G4739" s="188"/>
    </row>
    <row r="4740" spans="2:7" ht="14.25">
      <c r="B4740" s="189"/>
      <c r="C4740" s="189"/>
      <c r="D4740" s="190"/>
      <c r="E4740" s="191"/>
      <c r="F4740" s="192"/>
      <c r="G4740" s="192"/>
    </row>
    <row r="4741" spans="2:7" ht="14.25">
      <c r="B4741" s="193"/>
      <c r="C4741" s="193"/>
      <c r="D4741" s="194"/>
      <c r="E4741" s="195"/>
      <c r="F4741" s="196"/>
      <c r="G4741" s="196"/>
    </row>
    <row r="4742" spans="2:7" ht="14.25">
      <c r="B4742" s="193"/>
      <c r="C4742" s="193"/>
      <c r="D4742" s="194"/>
      <c r="E4742" s="195"/>
      <c r="F4742" s="196"/>
      <c r="G4742" s="196"/>
    </row>
    <row r="4743" spans="2:7" ht="14.25">
      <c r="B4743" s="193"/>
      <c r="C4743" s="193"/>
      <c r="D4743" s="194"/>
      <c r="E4743" s="195"/>
      <c r="F4743" s="196"/>
      <c r="G4743" s="196"/>
    </row>
    <row r="4744" spans="2:7" ht="14.25">
      <c r="B4744" s="193"/>
      <c r="C4744" s="193"/>
      <c r="D4744" s="194"/>
      <c r="E4744" s="195"/>
      <c r="F4744" s="196"/>
      <c r="G4744" s="196"/>
    </row>
    <row r="4745" spans="2:7" ht="14.25">
      <c r="B4745" s="197"/>
      <c r="C4745" s="197"/>
      <c r="D4745" s="197"/>
      <c r="E4745" s="196"/>
      <c r="F4745" s="197"/>
      <c r="G4745" s="196"/>
    </row>
    <row r="4746" spans="2:7" ht="14.25">
      <c r="B4746" s="197"/>
      <c r="C4746" s="197"/>
      <c r="D4746" s="197"/>
      <c r="E4746" s="198"/>
      <c r="F4746" s="198"/>
      <c r="G4746" s="196"/>
    </row>
    <row r="4747" spans="2:7" ht="14.25">
      <c r="B4747" s="189"/>
      <c r="C4747" s="189"/>
      <c r="D4747" s="189"/>
      <c r="E4747" s="189"/>
      <c r="F4747" s="189"/>
      <c r="G4747" s="189"/>
    </row>
    <row r="4748" spans="2:7" ht="15">
      <c r="B4748" s="186"/>
      <c r="C4748" s="186"/>
      <c r="D4748" s="187"/>
      <c r="E4748" s="188"/>
      <c r="F4748" s="188"/>
      <c r="G4748" s="188"/>
    </row>
    <row r="4749" spans="2:7" ht="14.25">
      <c r="B4749" s="189"/>
      <c r="C4749" s="189"/>
      <c r="D4749" s="190"/>
      <c r="E4749" s="191"/>
      <c r="F4749" s="192"/>
      <c r="G4749" s="192"/>
    </row>
    <row r="4750" spans="2:7" ht="14.25">
      <c r="B4750" s="193"/>
      <c r="C4750" s="193"/>
      <c r="D4750" s="194"/>
      <c r="E4750" s="195"/>
      <c r="F4750" s="196"/>
      <c r="G4750" s="196"/>
    </row>
    <row r="4751" spans="2:7" ht="14.25">
      <c r="B4751" s="193"/>
      <c r="C4751" s="193"/>
      <c r="D4751" s="194"/>
      <c r="E4751" s="195"/>
      <c r="F4751" s="196"/>
      <c r="G4751" s="196"/>
    </row>
    <row r="4752" spans="2:7" ht="14.25">
      <c r="B4752" s="193"/>
      <c r="C4752" s="193"/>
      <c r="D4752" s="194"/>
      <c r="E4752" s="195"/>
      <c r="F4752" s="196"/>
      <c r="G4752" s="196"/>
    </row>
    <row r="4753" spans="2:7" ht="14.25">
      <c r="B4753" s="193"/>
      <c r="C4753" s="193"/>
      <c r="D4753" s="194"/>
      <c r="E4753" s="195"/>
      <c r="F4753" s="196"/>
      <c r="G4753" s="196"/>
    </row>
    <row r="4754" spans="2:7" ht="14.25">
      <c r="B4754" s="197"/>
      <c r="C4754" s="197"/>
      <c r="D4754" s="197"/>
      <c r="E4754" s="196"/>
      <c r="F4754" s="197"/>
      <c r="G4754" s="196"/>
    </row>
    <row r="4755" spans="2:7" ht="14.25">
      <c r="B4755" s="197"/>
      <c r="C4755" s="197"/>
      <c r="D4755" s="197"/>
      <c r="E4755" s="198"/>
      <c r="F4755" s="198"/>
      <c r="G4755" s="196"/>
    </row>
    <row r="4756" spans="2:7" ht="14.25">
      <c r="B4756" s="189"/>
      <c r="C4756" s="189"/>
      <c r="D4756" s="189"/>
      <c r="E4756" s="189"/>
      <c r="F4756" s="189"/>
      <c r="G4756" s="189"/>
    </row>
    <row r="4757" spans="2:7" ht="15">
      <c r="B4757" s="186"/>
      <c r="C4757" s="186"/>
      <c r="D4757" s="187"/>
      <c r="E4757" s="188"/>
      <c r="F4757" s="188"/>
      <c r="G4757" s="188"/>
    </row>
    <row r="4758" spans="2:7" ht="14.25">
      <c r="B4758" s="189"/>
      <c r="C4758" s="189"/>
      <c r="D4758" s="190"/>
      <c r="E4758" s="191"/>
      <c r="F4758" s="192"/>
      <c r="G4758" s="192"/>
    </row>
    <row r="4759" spans="2:7" ht="14.25">
      <c r="B4759" s="193"/>
      <c r="C4759" s="193"/>
      <c r="D4759" s="194"/>
      <c r="E4759" s="195"/>
      <c r="F4759" s="196"/>
      <c r="G4759" s="196"/>
    </row>
    <row r="4760" spans="2:7" ht="14.25">
      <c r="B4760" s="193"/>
      <c r="C4760" s="193"/>
      <c r="D4760" s="194"/>
      <c r="E4760" s="195"/>
      <c r="F4760" s="196"/>
      <c r="G4760" s="196"/>
    </row>
    <row r="4761" spans="2:7" ht="14.25">
      <c r="B4761" s="193"/>
      <c r="C4761" s="193"/>
      <c r="D4761" s="194"/>
      <c r="E4761" s="195"/>
      <c r="F4761" s="196"/>
      <c r="G4761" s="196"/>
    </row>
    <row r="4762" spans="2:7" ht="14.25">
      <c r="B4762" s="193"/>
      <c r="C4762" s="193"/>
      <c r="D4762" s="194"/>
      <c r="E4762" s="195"/>
      <c r="F4762" s="196"/>
      <c r="G4762" s="196"/>
    </row>
    <row r="4763" spans="2:7" ht="14.25">
      <c r="B4763" s="193"/>
      <c r="C4763" s="193"/>
      <c r="D4763" s="194"/>
      <c r="E4763" s="195"/>
      <c r="F4763" s="196"/>
      <c r="G4763" s="196"/>
    </row>
    <row r="4764" spans="2:7" ht="14.25">
      <c r="B4764" s="197"/>
      <c r="C4764" s="197"/>
      <c r="D4764" s="197"/>
      <c r="E4764" s="196"/>
      <c r="F4764" s="197"/>
      <c r="G4764" s="196"/>
    </row>
    <row r="4765" spans="2:7" ht="14.25">
      <c r="B4765" s="197"/>
      <c r="C4765" s="197"/>
      <c r="D4765" s="197"/>
      <c r="E4765" s="198"/>
      <c r="F4765" s="198"/>
      <c r="G4765" s="196"/>
    </row>
    <row r="4766" spans="2:7" ht="14.25">
      <c r="B4766" s="189"/>
      <c r="C4766" s="189"/>
      <c r="D4766" s="189"/>
      <c r="E4766" s="189"/>
      <c r="F4766" s="189"/>
      <c r="G4766" s="189"/>
    </row>
    <row r="4767" spans="2:7" ht="15">
      <c r="B4767" s="186"/>
      <c r="C4767" s="186"/>
      <c r="D4767" s="187"/>
      <c r="E4767" s="188"/>
      <c r="F4767" s="188"/>
      <c r="G4767" s="188"/>
    </row>
    <row r="4768" spans="2:7" ht="14.25">
      <c r="B4768" s="189"/>
      <c r="C4768" s="189"/>
      <c r="D4768" s="190"/>
      <c r="E4768" s="191"/>
      <c r="F4768" s="192"/>
      <c r="G4768" s="192"/>
    </row>
    <row r="4769" spans="2:7" ht="14.25">
      <c r="B4769" s="193"/>
      <c r="C4769" s="193"/>
      <c r="D4769" s="194"/>
      <c r="E4769" s="195"/>
      <c r="F4769" s="196"/>
      <c r="G4769" s="196"/>
    </row>
    <row r="4770" spans="2:7" ht="14.25">
      <c r="B4770" s="193"/>
      <c r="C4770" s="193"/>
      <c r="D4770" s="194"/>
      <c r="E4770" s="195"/>
      <c r="F4770" s="196"/>
      <c r="G4770" s="196"/>
    </row>
    <row r="4771" spans="2:7" ht="14.25">
      <c r="B4771" s="193"/>
      <c r="C4771" s="193"/>
      <c r="D4771" s="194"/>
      <c r="E4771" s="195"/>
      <c r="F4771" s="196"/>
      <c r="G4771" s="196"/>
    </row>
    <row r="4772" spans="2:7" ht="14.25">
      <c r="B4772" s="193"/>
      <c r="C4772" s="193"/>
      <c r="D4772" s="194"/>
      <c r="E4772" s="195"/>
      <c r="F4772" s="196"/>
      <c r="G4772" s="196"/>
    </row>
    <row r="4773" spans="2:7" ht="14.25">
      <c r="B4773" s="193"/>
      <c r="C4773" s="193"/>
      <c r="D4773" s="194"/>
      <c r="E4773" s="195"/>
      <c r="F4773" s="196"/>
      <c r="G4773" s="196"/>
    </row>
    <row r="4774" spans="2:7" ht="14.25">
      <c r="B4774" s="197"/>
      <c r="C4774" s="197"/>
      <c r="D4774" s="197"/>
      <c r="E4774" s="196"/>
      <c r="F4774" s="197"/>
      <c r="G4774" s="196"/>
    </row>
    <row r="4775" spans="2:7" ht="14.25">
      <c r="B4775" s="197"/>
      <c r="C4775" s="197"/>
      <c r="D4775" s="197"/>
      <c r="E4775" s="198"/>
      <c r="F4775" s="198"/>
      <c r="G4775" s="196"/>
    </row>
    <row r="4776" spans="2:7" ht="14.25">
      <c r="B4776" s="189"/>
      <c r="C4776" s="189"/>
      <c r="D4776" s="189"/>
      <c r="E4776" s="189"/>
      <c r="F4776" s="189"/>
      <c r="G4776" s="189"/>
    </row>
    <row r="4777" spans="2:7" ht="15">
      <c r="B4777" s="186"/>
      <c r="C4777" s="186"/>
      <c r="D4777" s="187"/>
      <c r="E4777" s="188"/>
      <c r="F4777" s="188"/>
      <c r="G4777" s="188"/>
    </row>
    <row r="4778" spans="2:7" ht="14.25">
      <c r="B4778" s="189"/>
      <c r="C4778" s="189"/>
      <c r="D4778" s="190"/>
      <c r="E4778" s="191"/>
      <c r="F4778" s="192"/>
      <c r="G4778" s="192"/>
    </row>
    <row r="4779" spans="2:7" ht="14.25">
      <c r="B4779" s="193"/>
      <c r="C4779" s="193"/>
      <c r="D4779" s="194"/>
      <c r="E4779" s="195"/>
      <c r="F4779" s="196"/>
      <c r="G4779" s="196"/>
    </row>
    <row r="4780" spans="2:7" ht="14.25">
      <c r="B4780" s="193"/>
      <c r="C4780" s="193"/>
      <c r="D4780" s="194"/>
      <c r="E4780" s="195"/>
      <c r="F4780" s="196"/>
      <c r="G4780" s="196"/>
    </row>
    <row r="4781" spans="2:7" ht="14.25">
      <c r="B4781" s="193"/>
      <c r="C4781" s="193"/>
      <c r="D4781" s="194"/>
      <c r="E4781" s="195"/>
      <c r="F4781" s="196"/>
      <c r="G4781" s="196"/>
    </row>
    <row r="4782" spans="2:7" ht="14.25">
      <c r="B4782" s="193"/>
      <c r="C4782" s="193"/>
      <c r="D4782" s="194"/>
      <c r="E4782" s="195"/>
      <c r="F4782" s="196"/>
      <c r="G4782" s="196"/>
    </row>
    <row r="4783" spans="2:7" ht="14.25">
      <c r="B4783" s="193"/>
      <c r="C4783" s="193"/>
      <c r="D4783" s="194"/>
      <c r="E4783" s="195"/>
      <c r="F4783" s="196"/>
      <c r="G4783" s="196"/>
    </row>
    <row r="4784" spans="2:7" ht="14.25">
      <c r="B4784" s="197"/>
      <c r="C4784" s="197"/>
      <c r="D4784" s="197"/>
      <c r="E4784" s="196"/>
      <c r="F4784" s="197"/>
      <c r="G4784" s="196"/>
    </row>
    <row r="4785" spans="2:7" ht="14.25">
      <c r="B4785" s="197"/>
      <c r="C4785" s="197"/>
      <c r="D4785" s="197"/>
      <c r="E4785" s="198"/>
      <c r="F4785" s="198"/>
      <c r="G4785" s="196"/>
    </row>
    <row r="4786" spans="2:7" ht="14.25">
      <c r="B4786" s="189"/>
      <c r="C4786" s="189"/>
      <c r="D4786" s="189"/>
      <c r="E4786" s="189"/>
      <c r="F4786" s="189"/>
      <c r="G4786" s="189"/>
    </row>
    <row r="4787" spans="2:7" ht="15">
      <c r="B4787" s="186"/>
      <c r="C4787" s="186"/>
      <c r="D4787" s="187"/>
      <c r="E4787" s="188"/>
      <c r="F4787" s="188"/>
      <c r="G4787" s="188"/>
    </row>
    <row r="4788" spans="2:7" ht="14.25">
      <c r="B4788" s="189"/>
      <c r="C4788" s="189"/>
      <c r="D4788" s="190"/>
      <c r="E4788" s="191"/>
      <c r="F4788" s="192"/>
      <c r="G4788" s="192"/>
    </row>
    <row r="4789" spans="2:7" ht="14.25">
      <c r="B4789" s="193"/>
      <c r="C4789" s="193"/>
      <c r="D4789" s="194"/>
      <c r="E4789" s="195"/>
      <c r="F4789" s="196"/>
      <c r="G4789" s="196"/>
    </row>
    <row r="4790" spans="2:7" ht="14.25">
      <c r="B4790" s="193"/>
      <c r="C4790" s="193"/>
      <c r="D4790" s="194"/>
      <c r="E4790" s="195"/>
      <c r="F4790" s="196"/>
      <c r="G4790" s="196"/>
    </row>
    <row r="4791" spans="2:7" ht="14.25">
      <c r="B4791" s="193"/>
      <c r="C4791" s="193"/>
      <c r="D4791" s="194"/>
      <c r="E4791" s="195"/>
      <c r="F4791" s="196"/>
      <c r="G4791" s="196"/>
    </row>
    <row r="4792" spans="2:7" ht="14.25">
      <c r="B4792" s="193"/>
      <c r="C4792" s="193"/>
      <c r="D4792" s="194"/>
      <c r="E4792" s="195"/>
      <c r="F4792" s="196"/>
      <c r="G4792" s="196"/>
    </row>
    <row r="4793" spans="2:7" ht="14.25">
      <c r="B4793" s="193"/>
      <c r="C4793" s="193"/>
      <c r="D4793" s="194"/>
      <c r="E4793" s="195"/>
      <c r="F4793" s="196"/>
      <c r="G4793" s="196"/>
    </row>
    <row r="4794" spans="2:7" ht="14.25">
      <c r="B4794" s="193"/>
      <c r="C4794" s="193"/>
      <c r="D4794" s="194"/>
      <c r="E4794" s="195"/>
      <c r="F4794" s="196"/>
      <c r="G4794" s="196"/>
    </row>
    <row r="4795" spans="2:7" ht="14.25">
      <c r="B4795" s="193"/>
      <c r="C4795" s="193"/>
      <c r="D4795" s="194"/>
      <c r="E4795" s="195"/>
      <c r="F4795" s="196"/>
      <c r="G4795" s="196"/>
    </row>
    <row r="4796" spans="2:7" ht="14.25">
      <c r="B4796" s="193"/>
      <c r="C4796" s="193"/>
      <c r="D4796" s="194"/>
      <c r="E4796" s="195"/>
      <c r="F4796" s="196"/>
      <c r="G4796" s="196"/>
    </row>
    <row r="4797" spans="2:7" ht="14.25">
      <c r="B4797" s="197"/>
      <c r="C4797" s="197"/>
      <c r="D4797" s="197"/>
      <c r="E4797" s="196"/>
      <c r="F4797" s="197"/>
      <c r="G4797" s="196"/>
    </row>
    <row r="4798" spans="2:7" ht="14.25">
      <c r="B4798" s="197"/>
      <c r="C4798" s="197"/>
      <c r="D4798" s="197"/>
      <c r="E4798" s="198"/>
      <c r="F4798" s="198"/>
      <c r="G4798" s="196"/>
    </row>
    <row r="4799" spans="2:7" ht="14.25">
      <c r="B4799" s="189"/>
      <c r="C4799" s="189"/>
      <c r="D4799" s="189"/>
      <c r="E4799" s="189"/>
      <c r="F4799" s="189"/>
      <c r="G4799" s="189"/>
    </row>
    <row r="4800" spans="2:7" ht="15">
      <c r="B4800" s="186"/>
      <c r="C4800" s="186"/>
      <c r="D4800" s="187"/>
      <c r="E4800" s="188"/>
      <c r="F4800" s="188"/>
      <c r="G4800" s="188"/>
    </row>
    <row r="4801" spans="2:7" ht="14.25">
      <c r="B4801" s="189"/>
      <c r="C4801" s="189"/>
      <c r="D4801" s="190"/>
      <c r="E4801" s="191"/>
      <c r="F4801" s="192"/>
      <c r="G4801" s="192"/>
    </row>
    <row r="4802" spans="2:7" ht="14.25">
      <c r="B4802" s="193"/>
      <c r="C4802" s="193"/>
      <c r="D4802" s="194"/>
      <c r="E4802" s="195"/>
      <c r="F4802" s="196"/>
      <c r="G4802" s="196"/>
    </row>
    <row r="4803" spans="2:7" ht="14.25">
      <c r="B4803" s="193"/>
      <c r="C4803" s="193"/>
      <c r="D4803" s="194"/>
      <c r="E4803" s="195"/>
      <c r="F4803" s="196"/>
      <c r="G4803" s="196"/>
    </row>
    <row r="4804" spans="2:7" ht="14.25">
      <c r="B4804" s="193"/>
      <c r="C4804" s="193"/>
      <c r="D4804" s="194"/>
      <c r="E4804" s="195"/>
      <c r="F4804" s="196"/>
      <c r="G4804" s="196"/>
    </row>
    <row r="4805" spans="2:7" ht="14.25">
      <c r="B4805" s="193"/>
      <c r="C4805" s="193"/>
      <c r="D4805" s="194"/>
      <c r="E4805" s="195"/>
      <c r="F4805" s="196"/>
      <c r="G4805" s="196"/>
    </row>
    <row r="4806" spans="2:7" ht="14.25">
      <c r="B4806" s="193"/>
      <c r="C4806" s="193"/>
      <c r="D4806" s="194"/>
      <c r="E4806" s="195"/>
      <c r="F4806" s="196"/>
      <c r="G4806" s="196"/>
    </row>
    <row r="4807" spans="2:7" ht="14.25">
      <c r="B4807" s="193"/>
      <c r="C4807" s="193"/>
      <c r="D4807" s="194"/>
      <c r="E4807" s="195"/>
      <c r="F4807" s="196"/>
      <c r="G4807" s="196"/>
    </row>
    <row r="4808" spans="2:7" ht="14.25">
      <c r="B4808" s="197"/>
      <c r="C4808" s="197"/>
      <c r="D4808" s="197"/>
      <c r="E4808" s="196"/>
      <c r="F4808" s="197"/>
      <c r="G4808" s="196"/>
    </row>
    <row r="4809" spans="2:7" ht="14.25">
      <c r="B4809" s="197"/>
      <c r="C4809" s="197"/>
      <c r="D4809" s="197"/>
      <c r="E4809" s="198"/>
      <c r="F4809" s="198"/>
      <c r="G4809" s="196"/>
    </row>
    <row r="4810" spans="2:7" ht="14.25">
      <c r="B4810" s="189"/>
      <c r="C4810" s="189"/>
      <c r="D4810" s="189"/>
      <c r="E4810" s="189"/>
      <c r="F4810" s="189"/>
      <c r="G4810" s="189"/>
    </row>
    <row r="4811" spans="2:7" ht="15">
      <c r="B4811" s="186"/>
      <c r="C4811" s="186"/>
      <c r="D4811" s="187"/>
      <c r="E4811" s="188"/>
      <c r="F4811" s="188"/>
      <c r="G4811" s="188"/>
    </row>
    <row r="4812" spans="2:7" ht="14.25">
      <c r="B4812" s="189"/>
      <c r="C4812" s="189"/>
      <c r="D4812" s="190"/>
      <c r="E4812" s="191"/>
      <c r="F4812" s="192"/>
      <c r="G4812" s="192"/>
    </row>
    <row r="4813" spans="2:7" ht="14.25">
      <c r="B4813" s="193"/>
      <c r="C4813" s="193"/>
      <c r="D4813" s="194"/>
      <c r="E4813" s="195"/>
      <c r="F4813" s="196"/>
      <c r="G4813" s="196"/>
    </row>
    <row r="4814" spans="2:7" ht="14.25">
      <c r="B4814" s="193"/>
      <c r="C4814" s="193"/>
      <c r="D4814" s="194"/>
      <c r="E4814" s="195"/>
      <c r="F4814" s="196"/>
      <c r="G4814" s="196"/>
    </row>
    <row r="4815" spans="2:7" ht="14.25">
      <c r="B4815" s="193"/>
      <c r="C4815" s="193"/>
      <c r="D4815" s="194"/>
      <c r="E4815" s="195"/>
      <c r="F4815" s="196"/>
      <c r="G4815" s="196"/>
    </row>
    <row r="4816" spans="2:7" ht="14.25">
      <c r="B4816" s="193"/>
      <c r="C4816" s="193"/>
      <c r="D4816" s="194"/>
      <c r="E4816" s="195"/>
      <c r="F4816" s="196"/>
      <c r="G4816" s="196"/>
    </row>
    <row r="4817" spans="2:7" ht="14.25">
      <c r="B4817" s="193"/>
      <c r="C4817" s="193"/>
      <c r="D4817" s="194"/>
      <c r="E4817" s="195"/>
      <c r="F4817" s="196"/>
      <c r="G4817" s="196"/>
    </row>
    <row r="4818" spans="2:7" ht="14.25">
      <c r="B4818" s="197"/>
      <c r="C4818" s="197"/>
      <c r="D4818" s="197"/>
      <c r="E4818" s="196"/>
      <c r="F4818" s="197"/>
      <c r="G4818" s="196"/>
    </row>
    <row r="4819" spans="2:7" ht="14.25">
      <c r="B4819" s="197"/>
      <c r="C4819" s="197"/>
      <c r="D4819" s="197"/>
      <c r="E4819" s="198"/>
      <c r="F4819" s="198"/>
      <c r="G4819" s="196"/>
    </row>
    <row r="4820" spans="2:7" ht="14.25">
      <c r="B4820" s="189"/>
      <c r="C4820" s="189"/>
      <c r="D4820" s="189"/>
      <c r="E4820" s="189"/>
      <c r="F4820" s="189"/>
      <c r="G4820" s="189"/>
    </row>
    <row r="4821" spans="2:7" ht="15">
      <c r="B4821" s="186"/>
      <c r="C4821" s="186"/>
      <c r="D4821" s="187"/>
      <c r="E4821" s="188"/>
      <c r="F4821" s="188"/>
      <c r="G4821" s="188"/>
    </row>
    <row r="4822" spans="2:7" ht="14.25">
      <c r="B4822" s="189"/>
      <c r="C4822" s="189"/>
      <c r="D4822" s="190"/>
      <c r="E4822" s="191"/>
      <c r="F4822" s="192"/>
      <c r="G4822" s="192"/>
    </row>
    <row r="4823" spans="2:7" ht="14.25">
      <c r="B4823" s="193"/>
      <c r="C4823" s="193"/>
      <c r="D4823" s="194"/>
      <c r="E4823" s="195"/>
      <c r="F4823" s="196"/>
      <c r="G4823" s="196"/>
    </row>
    <row r="4824" spans="2:7" ht="14.25">
      <c r="B4824" s="193"/>
      <c r="C4824" s="193"/>
      <c r="D4824" s="194"/>
      <c r="E4824" s="195"/>
      <c r="F4824" s="196"/>
      <c r="G4824" s="196"/>
    </row>
    <row r="4825" spans="2:7" ht="14.25">
      <c r="B4825" s="193"/>
      <c r="C4825" s="193"/>
      <c r="D4825" s="194"/>
      <c r="E4825" s="195"/>
      <c r="F4825" s="196"/>
      <c r="G4825" s="196"/>
    </row>
    <row r="4826" spans="2:7" ht="14.25">
      <c r="B4826" s="193"/>
      <c r="C4826" s="193"/>
      <c r="D4826" s="194"/>
      <c r="E4826" s="195"/>
      <c r="F4826" s="196"/>
      <c r="G4826" s="196"/>
    </row>
    <row r="4827" spans="2:7" ht="14.25">
      <c r="B4827" s="193"/>
      <c r="C4827" s="193"/>
      <c r="D4827" s="194"/>
      <c r="E4827" s="195"/>
      <c r="F4827" s="196"/>
      <c r="G4827" s="196"/>
    </row>
    <row r="4828" spans="2:7" ht="14.25">
      <c r="B4828" s="197"/>
      <c r="C4828" s="197"/>
      <c r="D4828" s="197"/>
      <c r="E4828" s="196"/>
      <c r="F4828" s="197"/>
      <c r="G4828" s="196"/>
    </row>
    <row r="4829" spans="2:7" ht="14.25">
      <c r="B4829" s="197"/>
      <c r="C4829" s="197"/>
      <c r="D4829" s="197"/>
      <c r="E4829" s="198"/>
      <c r="F4829" s="198"/>
      <c r="G4829" s="196"/>
    </row>
    <row r="4830" spans="2:7" ht="14.25">
      <c r="B4830" s="189"/>
      <c r="C4830" s="189"/>
      <c r="D4830" s="189"/>
      <c r="E4830" s="189"/>
      <c r="F4830" s="189"/>
      <c r="G4830" s="189"/>
    </row>
    <row r="4831" spans="2:7" ht="15">
      <c r="B4831" s="186"/>
      <c r="C4831" s="186"/>
      <c r="D4831" s="187"/>
      <c r="E4831" s="188"/>
      <c r="F4831" s="188"/>
      <c r="G4831" s="188"/>
    </row>
    <row r="4832" spans="2:7" ht="14.25">
      <c r="B4832" s="189"/>
      <c r="C4832" s="189"/>
      <c r="D4832" s="190"/>
      <c r="E4832" s="191"/>
      <c r="F4832" s="192"/>
      <c r="G4832" s="192"/>
    </row>
    <row r="4833" spans="2:7" ht="14.25">
      <c r="B4833" s="193"/>
      <c r="C4833" s="193"/>
      <c r="D4833" s="194"/>
      <c r="E4833" s="195"/>
      <c r="F4833" s="196"/>
      <c r="G4833" s="196"/>
    </row>
    <row r="4834" spans="2:7" ht="14.25">
      <c r="B4834" s="193"/>
      <c r="C4834" s="193"/>
      <c r="D4834" s="194"/>
      <c r="E4834" s="195"/>
      <c r="F4834" s="196"/>
      <c r="G4834" s="196"/>
    </row>
    <row r="4835" spans="2:7" ht="14.25">
      <c r="B4835" s="193"/>
      <c r="C4835" s="193"/>
      <c r="D4835" s="194"/>
      <c r="E4835" s="195"/>
      <c r="F4835" s="196"/>
      <c r="G4835" s="196"/>
    </row>
    <row r="4836" spans="2:7" ht="14.25">
      <c r="B4836" s="193"/>
      <c r="C4836" s="193"/>
      <c r="D4836" s="194"/>
      <c r="E4836" s="195"/>
      <c r="F4836" s="196"/>
      <c r="G4836" s="196"/>
    </row>
    <row r="4837" spans="2:7" ht="14.25">
      <c r="B4837" s="193"/>
      <c r="C4837" s="193"/>
      <c r="D4837" s="194"/>
      <c r="E4837" s="195"/>
      <c r="F4837" s="196"/>
      <c r="G4837" s="196"/>
    </row>
    <row r="4838" spans="2:7" ht="14.25">
      <c r="B4838" s="193"/>
      <c r="C4838" s="193"/>
      <c r="D4838" s="194"/>
      <c r="E4838" s="195"/>
      <c r="F4838" s="196"/>
      <c r="G4838" s="196"/>
    </row>
    <row r="4839" spans="2:7" ht="14.25">
      <c r="B4839" s="197"/>
      <c r="C4839" s="197"/>
      <c r="D4839" s="197"/>
      <c r="E4839" s="196"/>
      <c r="F4839" s="197"/>
      <c r="G4839" s="196"/>
    </row>
    <row r="4840" spans="2:7" ht="14.25">
      <c r="B4840" s="197"/>
      <c r="C4840" s="197"/>
      <c r="D4840" s="197"/>
      <c r="E4840" s="198"/>
      <c r="F4840" s="198"/>
      <c r="G4840" s="196"/>
    </row>
    <row r="4841" spans="2:7" ht="14.25">
      <c r="B4841" s="189"/>
      <c r="C4841" s="189"/>
      <c r="D4841" s="189"/>
      <c r="E4841" s="189"/>
      <c r="F4841" s="189"/>
      <c r="G4841" s="189"/>
    </row>
    <row r="4842" spans="2:7" ht="15">
      <c r="B4842" s="186"/>
      <c r="C4842" s="186"/>
      <c r="D4842" s="187"/>
      <c r="E4842" s="188"/>
      <c r="F4842" s="188"/>
      <c r="G4842" s="188"/>
    </row>
    <row r="4843" spans="2:7" ht="14.25">
      <c r="B4843" s="189"/>
      <c r="C4843" s="189"/>
      <c r="D4843" s="190"/>
      <c r="E4843" s="191"/>
      <c r="F4843" s="192"/>
      <c r="G4843" s="192"/>
    </row>
    <row r="4844" spans="2:7" ht="14.25">
      <c r="B4844" s="193"/>
      <c r="C4844" s="193"/>
      <c r="D4844" s="194"/>
      <c r="E4844" s="195"/>
      <c r="F4844" s="196"/>
      <c r="G4844" s="196"/>
    </row>
    <row r="4845" spans="2:7" ht="14.25">
      <c r="B4845" s="193"/>
      <c r="C4845" s="193"/>
      <c r="D4845" s="194"/>
      <c r="E4845" s="195"/>
      <c r="F4845" s="196"/>
      <c r="G4845" s="196"/>
    </row>
    <row r="4846" spans="2:7" ht="14.25">
      <c r="B4846" s="193"/>
      <c r="C4846" s="193"/>
      <c r="D4846" s="194"/>
      <c r="E4846" s="195"/>
      <c r="F4846" s="196"/>
      <c r="G4846" s="196"/>
    </row>
    <row r="4847" spans="2:7" ht="14.25">
      <c r="B4847" s="193"/>
      <c r="C4847" s="193"/>
      <c r="D4847" s="194"/>
      <c r="E4847" s="195"/>
      <c r="F4847" s="196"/>
      <c r="G4847" s="196"/>
    </row>
    <row r="4848" spans="2:7" ht="14.25">
      <c r="B4848" s="193"/>
      <c r="C4848" s="193"/>
      <c r="D4848" s="194"/>
      <c r="E4848" s="195"/>
      <c r="F4848" s="196"/>
      <c r="G4848" s="196"/>
    </row>
    <row r="4849" spans="2:7" ht="14.25">
      <c r="B4849" s="193"/>
      <c r="C4849" s="193"/>
      <c r="D4849" s="194"/>
      <c r="E4849" s="195"/>
      <c r="F4849" s="196"/>
      <c r="G4849" s="196"/>
    </row>
    <row r="4850" spans="2:7" ht="14.25">
      <c r="B4850" s="197"/>
      <c r="C4850" s="197"/>
      <c r="D4850" s="197"/>
      <c r="E4850" s="196"/>
      <c r="F4850" s="197"/>
      <c r="G4850" s="196"/>
    </row>
    <row r="4851" spans="2:7" ht="14.25">
      <c r="B4851" s="197"/>
      <c r="C4851" s="197"/>
      <c r="D4851" s="197"/>
      <c r="E4851" s="198"/>
      <c r="F4851" s="198"/>
      <c r="G4851" s="196"/>
    </row>
    <row r="4852" spans="2:7" ht="14.25">
      <c r="B4852" s="189"/>
      <c r="C4852" s="189"/>
      <c r="D4852" s="189"/>
      <c r="E4852" s="189"/>
      <c r="F4852" s="189"/>
      <c r="G4852" s="189"/>
    </row>
    <row r="4853" spans="2:7" ht="15">
      <c r="B4853" s="186"/>
      <c r="C4853" s="186"/>
      <c r="D4853" s="187"/>
      <c r="E4853" s="188"/>
      <c r="F4853" s="188"/>
      <c r="G4853" s="188"/>
    </row>
    <row r="4854" spans="2:7" ht="14.25">
      <c r="B4854" s="189"/>
      <c r="C4854" s="189"/>
      <c r="D4854" s="190"/>
      <c r="E4854" s="191"/>
      <c r="F4854" s="192"/>
      <c r="G4854" s="192"/>
    </row>
    <row r="4855" spans="2:7" ht="14.25">
      <c r="B4855" s="193"/>
      <c r="C4855" s="193"/>
      <c r="D4855" s="194"/>
      <c r="E4855" s="195"/>
      <c r="F4855" s="196"/>
      <c r="G4855" s="196"/>
    </row>
    <row r="4856" spans="2:7" ht="14.25">
      <c r="B4856" s="193"/>
      <c r="C4856" s="193"/>
      <c r="D4856" s="194"/>
      <c r="E4856" s="195"/>
      <c r="F4856" s="196"/>
      <c r="G4856" s="196"/>
    </row>
    <row r="4857" spans="2:7" ht="14.25">
      <c r="B4857" s="193"/>
      <c r="C4857" s="193"/>
      <c r="D4857" s="194"/>
      <c r="E4857" s="195"/>
      <c r="F4857" s="196"/>
      <c r="G4857" s="196"/>
    </row>
    <row r="4858" spans="2:7" ht="14.25">
      <c r="B4858" s="193"/>
      <c r="C4858" s="193"/>
      <c r="D4858" s="194"/>
      <c r="E4858" s="195"/>
      <c r="F4858" s="196"/>
      <c r="G4858" s="196"/>
    </row>
    <row r="4859" spans="2:7" ht="14.25">
      <c r="B4859" s="193"/>
      <c r="C4859" s="193"/>
      <c r="D4859" s="194"/>
      <c r="E4859" s="195"/>
      <c r="F4859" s="196"/>
      <c r="G4859" s="196"/>
    </row>
    <row r="4860" spans="2:7" ht="14.25">
      <c r="B4860" s="193"/>
      <c r="C4860" s="193"/>
      <c r="D4860" s="194"/>
      <c r="E4860" s="195"/>
      <c r="F4860" s="196"/>
      <c r="G4860" s="196"/>
    </row>
    <row r="4861" spans="2:7" ht="14.25">
      <c r="B4861" s="197"/>
      <c r="C4861" s="197"/>
      <c r="D4861" s="197"/>
      <c r="E4861" s="196"/>
      <c r="F4861" s="197"/>
      <c r="G4861" s="196"/>
    </row>
    <row r="4862" spans="2:7" ht="14.25">
      <c r="B4862" s="197"/>
      <c r="C4862" s="197"/>
      <c r="D4862" s="197"/>
      <c r="E4862" s="198"/>
      <c r="F4862" s="198"/>
      <c r="G4862" s="196"/>
    </row>
    <row r="4863" spans="2:7" ht="14.25">
      <c r="B4863" s="189"/>
      <c r="C4863" s="189"/>
      <c r="D4863" s="189"/>
      <c r="E4863" s="189"/>
      <c r="F4863" s="189"/>
      <c r="G4863" s="189"/>
    </row>
    <row r="4864" spans="2:7" ht="15">
      <c r="B4864" s="186"/>
      <c r="C4864" s="186"/>
      <c r="D4864" s="187"/>
      <c r="E4864" s="188"/>
      <c r="F4864" s="188"/>
      <c r="G4864" s="188"/>
    </row>
    <row r="4865" spans="2:7" ht="14.25">
      <c r="B4865" s="189"/>
      <c r="C4865" s="189"/>
      <c r="D4865" s="190"/>
      <c r="E4865" s="191"/>
      <c r="F4865" s="192"/>
      <c r="G4865" s="192"/>
    </row>
    <row r="4866" spans="2:7" ht="14.25">
      <c r="B4866" s="193"/>
      <c r="C4866" s="193"/>
      <c r="D4866" s="194"/>
      <c r="E4866" s="195"/>
      <c r="F4866" s="196"/>
      <c r="G4866" s="196"/>
    </row>
    <row r="4867" spans="2:7" ht="14.25">
      <c r="B4867" s="193"/>
      <c r="C4867" s="193"/>
      <c r="D4867" s="194"/>
      <c r="E4867" s="195"/>
      <c r="F4867" s="196"/>
      <c r="G4867" s="196"/>
    </row>
    <row r="4868" spans="2:7" ht="14.25">
      <c r="B4868" s="193"/>
      <c r="C4868" s="193"/>
      <c r="D4868" s="194"/>
      <c r="E4868" s="195"/>
      <c r="F4868" s="196"/>
      <c r="G4868" s="196"/>
    </row>
    <row r="4869" spans="2:7" ht="14.25">
      <c r="B4869" s="193"/>
      <c r="C4869" s="193"/>
      <c r="D4869" s="194"/>
      <c r="E4869" s="195"/>
      <c r="F4869" s="196"/>
      <c r="G4869" s="196"/>
    </row>
    <row r="4870" spans="2:7" ht="14.25">
      <c r="B4870" s="193"/>
      <c r="C4870" s="193"/>
      <c r="D4870" s="194"/>
      <c r="E4870" s="195"/>
      <c r="F4870" s="196"/>
      <c r="G4870" s="196"/>
    </row>
    <row r="4871" spans="2:7" ht="14.25">
      <c r="B4871" s="193"/>
      <c r="C4871" s="193"/>
      <c r="D4871" s="194"/>
      <c r="E4871" s="195"/>
      <c r="F4871" s="196"/>
      <c r="G4871" s="196"/>
    </row>
    <row r="4872" spans="2:7" ht="14.25">
      <c r="B4872" s="197"/>
      <c r="C4872" s="197"/>
      <c r="D4872" s="197"/>
      <c r="E4872" s="196"/>
      <c r="F4872" s="197"/>
      <c r="G4872" s="196"/>
    </row>
    <row r="4873" spans="2:7" ht="14.25">
      <c r="B4873" s="197"/>
      <c r="C4873" s="197"/>
      <c r="D4873" s="197"/>
      <c r="E4873" s="198"/>
      <c r="F4873" s="198"/>
      <c r="G4873" s="196"/>
    </row>
    <row r="4874" spans="2:7" ht="14.25">
      <c r="B4874" s="189"/>
      <c r="C4874" s="189"/>
      <c r="D4874" s="189"/>
      <c r="E4874" s="189"/>
      <c r="F4874" s="189"/>
      <c r="G4874" s="189"/>
    </row>
    <row r="4875" spans="2:7" ht="15">
      <c r="B4875" s="186"/>
      <c r="C4875" s="186"/>
      <c r="D4875" s="187"/>
      <c r="E4875" s="188"/>
      <c r="F4875" s="188"/>
      <c r="G4875" s="188"/>
    </row>
    <row r="4876" spans="2:7" ht="14.25">
      <c r="B4876" s="189"/>
      <c r="C4876" s="189"/>
      <c r="D4876" s="190"/>
      <c r="E4876" s="191"/>
      <c r="F4876" s="192"/>
      <c r="G4876" s="192"/>
    </row>
    <row r="4877" spans="2:7" ht="14.25">
      <c r="B4877" s="193"/>
      <c r="C4877" s="193"/>
      <c r="D4877" s="194"/>
      <c r="E4877" s="195"/>
      <c r="F4877" s="196"/>
      <c r="G4877" s="196"/>
    </row>
    <row r="4878" spans="2:7" ht="14.25">
      <c r="B4878" s="193"/>
      <c r="C4878" s="193"/>
      <c r="D4878" s="194"/>
      <c r="E4878" s="195"/>
      <c r="F4878" s="196"/>
      <c r="G4878" s="196"/>
    </row>
    <row r="4879" spans="2:7" ht="14.25">
      <c r="B4879" s="193"/>
      <c r="C4879" s="193"/>
      <c r="D4879" s="194"/>
      <c r="E4879" s="195"/>
      <c r="F4879" s="196"/>
      <c r="G4879" s="196"/>
    </row>
    <row r="4880" spans="2:7" ht="14.25">
      <c r="B4880" s="193"/>
      <c r="C4880" s="193"/>
      <c r="D4880" s="194"/>
      <c r="E4880" s="195"/>
      <c r="F4880" s="196"/>
      <c r="G4880" s="196"/>
    </row>
    <row r="4881" spans="2:7" ht="14.25">
      <c r="B4881" s="193"/>
      <c r="C4881" s="193"/>
      <c r="D4881" s="194"/>
      <c r="E4881" s="195"/>
      <c r="F4881" s="196"/>
      <c r="G4881" s="196"/>
    </row>
    <row r="4882" spans="2:7" ht="14.25">
      <c r="B4882" s="193"/>
      <c r="C4882" s="193"/>
      <c r="D4882" s="194"/>
      <c r="E4882" s="195"/>
      <c r="F4882" s="196"/>
      <c r="G4882" s="196"/>
    </row>
    <row r="4883" spans="2:7" ht="14.25">
      <c r="B4883" s="197"/>
      <c r="C4883" s="197"/>
      <c r="D4883" s="197"/>
      <c r="E4883" s="196"/>
      <c r="F4883" s="197"/>
      <c r="G4883" s="196"/>
    </row>
    <row r="4884" spans="2:7" ht="14.25">
      <c r="B4884" s="197"/>
      <c r="C4884" s="197"/>
      <c r="D4884" s="197"/>
      <c r="E4884" s="198"/>
      <c r="F4884" s="198"/>
      <c r="G4884" s="196"/>
    </row>
    <row r="4885" spans="2:7" ht="14.25">
      <c r="B4885" s="189"/>
      <c r="C4885" s="189"/>
      <c r="D4885" s="189"/>
      <c r="E4885" s="189"/>
      <c r="F4885" s="189"/>
      <c r="G4885" s="189"/>
    </row>
    <row r="4886" spans="2:7" ht="15">
      <c r="B4886" s="186"/>
      <c r="C4886" s="186"/>
      <c r="D4886" s="187"/>
      <c r="E4886" s="188"/>
      <c r="F4886" s="188"/>
      <c r="G4886" s="188"/>
    </row>
    <row r="4887" spans="2:7" ht="14.25">
      <c r="B4887" s="189"/>
      <c r="C4887" s="189"/>
      <c r="D4887" s="190"/>
      <c r="E4887" s="191"/>
      <c r="F4887" s="192"/>
      <c r="G4887" s="192"/>
    </row>
    <row r="4888" spans="2:7" ht="14.25">
      <c r="B4888" s="193"/>
      <c r="C4888" s="193"/>
      <c r="D4888" s="194"/>
      <c r="E4888" s="195"/>
      <c r="F4888" s="196"/>
      <c r="G4888" s="196"/>
    </row>
    <row r="4889" spans="2:7" ht="14.25">
      <c r="B4889" s="193"/>
      <c r="C4889" s="193"/>
      <c r="D4889" s="194"/>
      <c r="E4889" s="195"/>
      <c r="F4889" s="196"/>
      <c r="G4889" s="196"/>
    </row>
    <row r="4890" spans="2:7" ht="14.25">
      <c r="B4890" s="193"/>
      <c r="C4890" s="193"/>
      <c r="D4890" s="194"/>
      <c r="E4890" s="195"/>
      <c r="F4890" s="196"/>
      <c r="G4890" s="196"/>
    </row>
    <row r="4891" spans="2:7" ht="14.25">
      <c r="B4891" s="193"/>
      <c r="C4891" s="193"/>
      <c r="D4891" s="194"/>
      <c r="E4891" s="195"/>
      <c r="F4891" s="196"/>
      <c r="G4891" s="196"/>
    </row>
    <row r="4892" spans="2:7" ht="14.25">
      <c r="B4892" s="193"/>
      <c r="C4892" s="193"/>
      <c r="D4892" s="194"/>
      <c r="E4892" s="195"/>
      <c r="F4892" s="196"/>
      <c r="G4892" s="196"/>
    </row>
    <row r="4893" spans="2:7" ht="14.25">
      <c r="B4893" s="193"/>
      <c r="C4893" s="193"/>
      <c r="D4893" s="194"/>
      <c r="E4893" s="195"/>
      <c r="F4893" s="196"/>
      <c r="G4893" s="196"/>
    </row>
    <row r="4894" spans="2:7" ht="14.25">
      <c r="B4894" s="197"/>
      <c r="C4894" s="197"/>
      <c r="D4894" s="197"/>
      <c r="E4894" s="196"/>
      <c r="F4894" s="197"/>
      <c r="G4894" s="196"/>
    </row>
    <row r="4895" spans="2:7" ht="14.25">
      <c r="B4895" s="197"/>
      <c r="C4895" s="197"/>
      <c r="D4895" s="197"/>
      <c r="E4895" s="198"/>
      <c r="F4895" s="198"/>
      <c r="G4895" s="196"/>
    </row>
    <row r="4896" spans="2:7" ht="14.25">
      <c r="B4896" s="189"/>
      <c r="C4896" s="189"/>
      <c r="D4896" s="189"/>
      <c r="E4896" s="189"/>
      <c r="F4896" s="189"/>
      <c r="G4896" s="189"/>
    </row>
    <row r="4897" spans="2:7" ht="15">
      <c r="B4897" s="186"/>
      <c r="C4897" s="186"/>
      <c r="D4897" s="187"/>
      <c r="E4897" s="188"/>
      <c r="F4897" s="188"/>
      <c r="G4897" s="188"/>
    </row>
    <row r="4898" spans="2:7" ht="14.25">
      <c r="B4898" s="189"/>
      <c r="C4898" s="189"/>
      <c r="D4898" s="190"/>
      <c r="E4898" s="191"/>
      <c r="F4898" s="192"/>
      <c r="G4898" s="192"/>
    </row>
    <row r="4899" spans="2:7" ht="14.25">
      <c r="B4899" s="193"/>
      <c r="C4899" s="193"/>
      <c r="D4899" s="194"/>
      <c r="E4899" s="195"/>
      <c r="F4899" s="196"/>
      <c r="G4899" s="196"/>
    </row>
    <row r="4900" spans="2:7" ht="14.25">
      <c r="B4900" s="193"/>
      <c r="C4900" s="193"/>
      <c r="D4900" s="194"/>
      <c r="E4900" s="195"/>
      <c r="F4900" s="196"/>
      <c r="G4900" s="196"/>
    </row>
    <row r="4901" spans="2:7" ht="14.25">
      <c r="B4901" s="197"/>
      <c r="C4901" s="197"/>
      <c r="D4901" s="197"/>
      <c r="E4901" s="196"/>
      <c r="F4901" s="197"/>
      <c r="G4901" s="196"/>
    </row>
    <row r="4902" spans="2:7" ht="14.25">
      <c r="B4902" s="197"/>
      <c r="C4902" s="197"/>
      <c r="D4902" s="197"/>
      <c r="E4902" s="198"/>
      <c r="F4902" s="198"/>
      <c r="G4902" s="196"/>
    </row>
    <row r="4903" spans="2:7" ht="14.25">
      <c r="B4903" s="189"/>
      <c r="C4903" s="189"/>
      <c r="D4903" s="189"/>
      <c r="E4903" s="189"/>
      <c r="F4903" s="189"/>
      <c r="G4903" s="189"/>
    </row>
    <row r="4904" spans="2:7" ht="15">
      <c r="B4904" s="186"/>
      <c r="C4904" s="186"/>
      <c r="D4904" s="187"/>
      <c r="E4904" s="188"/>
      <c r="F4904" s="188"/>
      <c r="G4904" s="188"/>
    </row>
    <row r="4905" spans="2:7" ht="14.25">
      <c r="B4905" s="189"/>
      <c r="C4905" s="189"/>
      <c r="D4905" s="190"/>
      <c r="E4905" s="191"/>
      <c r="F4905" s="192"/>
      <c r="G4905" s="192"/>
    </row>
    <row r="4906" spans="2:7" ht="14.25">
      <c r="B4906" s="193"/>
      <c r="C4906" s="193"/>
      <c r="D4906" s="194"/>
      <c r="E4906" s="195"/>
      <c r="F4906" s="196"/>
      <c r="G4906" s="196"/>
    </row>
    <row r="4907" spans="2:7" ht="14.25">
      <c r="B4907" s="193"/>
      <c r="C4907" s="193"/>
      <c r="D4907" s="194"/>
      <c r="E4907" s="195"/>
      <c r="F4907" s="196"/>
      <c r="G4907" s="196"/>
    </row>
    <row r="4908" spans="2:7" ht="14.25">
      <c r="B4908" s="193"/>
      <c r="C4908" s="193"/>
      <c r="D4908" s="194"/>
      <c r="E4908" s="195"/>
      <c r="F4908" s="196"/>
      <c r="G4908" s="196"/>
    </row>
    <row r="4909" spans="2:7" ht="14.25">
      <c r="B4909" s="193"/>
      <c r="C4909" s="193"/>
      <c r="D4909" s="194"/>
      <c r="E4909" s="195"/>
      <c r="F4909" s="196"/>
      <c r="G4909" s="196"/>
    </row>
    <row r="4910" spans="2:7" ht="14.25">
      <c r="B4910" s="197"/>
      <c r="C4910" s="197"/>
      <c r="D4910" s="197"/>
      <c r="E4910" s="196"/>
      <c r="F4910" s="197"/>
      <c r="G4910" s="196"/>
    </row>
    <row r="4911" spans="2:7" ht="14.25">
      <c r="B4911" s="197"/>
      <c r="C4911" s="197"/>
      <c r="D4911" s="197"/>
      <c r="E4911" s="198"/>
      <c r="F4911" s="198"/>
      <c r="G4911" s="196"/>
    </row>
    <row r="4912" spans="2:7" ht="14.25">
      <c r="B4912" s="189"/>
      <c r="C4912" s="189"/>
      <c r="D4912" s="189"/>
      <c r="E4912" s="189"/>
      <c r="F4912" s="189"/>
      <c r="G4912" s="189"/>
    </row>
    <row r="4913" spans="2:7" ht="15">
      <c r="B4913" s="186"/>
      <c r="C4913" s="186"/>
      <c r="D4913" s="187"/>
      <c r="E4913" s="188"/>
      <c r="F4913" s="188"/>
      <c r="G4913" s="188"/>
    </row>
    <row r="4914" spans="2:7" ht="14.25">
      <c r="B4914" s="189"/>
      <c r="C4914" s="189"/>
      <c r="D4914" s="190"/>
      <c r="E4914" s="191"/>
      <c r="F4914" s="192"/>
      <c r="G4914" s="192"/>
    </row>
    <row r="4915" spans="2:7" ht="14.25">
      <c r="B4915" s="193"/>
      <c r="C4915" s="193"/>
      <c r="D4915" s="194"/>
      <c r="E4915" s="195"/>
      <c r="F4915" s="196"/>
      <c r="G4915" s="196"/>
    </row>
    <row r="4916" spans="2:7" ht="14.25">
      <c r="B4916" s="197"/>
      <c r="C4916" s="197"/>
      <c r="D4916" s="197"/>
      <c r="E4916" s="196"/>
      <c r="F4916" s="197"/>
      <c r="G4916" s="196"/>
    </row>
    <row r="4917" spans="2:7" ht="14.25">
      <c r="B4917" s="197"/>
      <c r="C4917" s="197"/>
      <c r="D4917" s="197"/>
      <c r="E4917" s="198"/>
      <c r="F4917" s="198"/>
      <c r="G4917" s="196"/>
    </row>
    <row r="4918" spans="2:7" ht="14.25">
      <c r="B4918" s="189"/>
      <c r="C4918" s="189"/>
      <c r="D4918" s="189"/>
      <c r="E4918" s="189"/>
      <c r="F4918" s="189"/>
      <c r="G4918" s="189"/>
    </row>
    <row r="4919" spans="2:7" ht="15">
      <c r="B4919" s="186"/>
      <c r="C4919" s="186"/>
      <c r="D4919" s="187"/>
      <c r="E4919" s="188"/>
      <c r="F4919" s="188"/>
      <c r="G4919" s="188"/>
    </row>
    <row r="4920" spans="2:7" ht="14.25">
      <c r="B4920" s="189"/>
      <c r="C4920" s="189"/>
      <c r="D4920" s="190"/>
      <c r="E4920" s="191"/>
      <c r="F4920" s="192"/>
      <c r="G4920" s="192"/>
    </row>
    <row r="4921" spans="2:7" ht="14.25">
      <c r="B4921" s="193"/>
      <c r="C4921" s="193"/>
      <c r="D4921" s="194"/>
      <c r="E4921" s="195"/>
      <c r="F4921" s="196"/>
      <c r="G4921" s="196"/>
    </row>
    <row r="4922" spans="2:7" ht="14.25">
      <c r="B4922" s="197"/>
      <c r="C4922" s="197"/>
      <c r="D4922" s="197"/>
      <c r="E4922" s="196"/>
      <c r="F4922" s="197"/>
      <c r="G4922" s="196"/>
    </row>
    <row r="4923" spans="2:7" ht="14.25">
      <c r="B4923" s="197"/>
      <c r="C4923" s="197"/>
      <c r="D4923" s="197"/>
      <c r="E4923" s="198"/>
      <c r="F4923" s="198"/>
      <c r="G4923" s="196"/>
    </row>
    <row r="4924" spans="2:7" ht="14.25">
      <c r="B4924" s="189"/>
      <c r="C4924" s="189"/>
      <c r="D4924" s="189"/>
      <c r="E4924" s="189"/>
      <c r="F4924" s="189"/>
      <c r="G4924" s="189"/>
    </row>
    <row r="4925" spans="2:7" ht="15">
      <c r="B4925" s="186"/>
      <c r="C4925" s="186"/>
      <c r="D4925" s="187"/>
      <c r="E4925" s="188"/>
      <c r="F4925" s="188"/>
      <c r="G4925" s="188"/>
    </row>
    <row r="4926" spans="2:7" ht="14.25">
      <c r="B4926" s="189"/>
      <c r="C4926" s="189"/>
      <c r="D4926" s="190"/>
      <c r="E4926" s="191"/>
      <c r="F4926" s="192"/>
      <c r="G4926" s="192"/>
    </row>
    <row r="4927" spans="2:7" ht="14.25">
      <c r="B4927" s="193"/>
      <c r="C4927" s="193"/>
      <c r="D4927" s="194"/>
      <c r="E4927" s="195"/>
      <c r="F4927" s="196"/>
      <c r="G4927" s="196"/>
    </row>
    <row r="4928" spans="2:7" ht="14.25">
      <c r="B4928" s="197"/>
      <c r="C4928" s="197"/>
      <c r="D4928" s="197"/>
      <c r="E4928" s="196"/>
      <c r="F4928" s="197"/>
      <c r="G4928" s="196"/>
    </row>
    <row r="4929" spans="2:7" ht="14.25">
      <c r="B4929" s="197"/>
      <c r="C4929" s="197"/>
      <c r="D4929" s="197"/>
      <c r="E4929" s="198"/>
      <c r="F4929" s="198"/>
      <c r="G4929" s="196"/>
    </row>
    <row r="4930" spans="2:7" ht="14.25">
      <c r="B4930" s="189"/>
      <c r="C4930" s="189"/>
      <c r="D4930" s="189"/>
      <c r="E4930" s="189"/>
      <c r="F4930" s="189"/>
      <c r="G4930" s="189"/>
    </row>
    <row r="4931" spans="2:7" ht="15">
      <c r="B4931" s="186"/>
      <c r="C4931" s="186"/>
      <c r="D4931" s="187"/>
      <c r="E4931" s="188"/>
      <c r="F4931" s="188"/>
      <c r="G4931" s="188"/>
    </row>
    <row r="4932" spans="2:7" ht="14.25">
      <c r="B4932" s="189"/>
      <c r="C4932" s="189"/>
      <c r="D4932" s="190"/>
      <c r="E4932" s="191"/>
      <c r="F4932" s="192"/>
      <c r="G4932" s="192"/>
    </row>
    <row r="4933" spans="2:7" ht="14.25">
      <c r="B4933" s="193"/>
      <c r="C4933" s="193"/>
      <c r="D4933" s="194"/>
      <c r="E4933" s="195"/>
      <c r="F4933" s="196"/>
      <c r="G4933" s="196"/>
    </row>
    <row r="4934" spans="2:7" ht="14.25">
      <c r="B4934" s="197"/>
      <c r="C4934" s="197"/>
      <c r="D4934" s="197"/>
      <c r="E4934" s="196"/>
      <c r="F4934" s="197"/>
      <c r="G4934" s="196"/>
    </row>
    <row r="4935" spans="2:7" ht="14.25">
      <c r="B4935" s="197"/>
      <c r="C4935" s="197"/>
      <c r="D4935" s="197"/>
      <c r="E4935" s="198"/>
      <c r="F4935" s="198"/>
      <c r="G4935" s="196"/>
    </row>
    <row r="4936" spans="2:7" ht="14.25">
      <c r="B4936" s="189"/>
      <c r="C4936" s="189"/>
      <c r="D4936" s="189"/>
      <c r="E4936" s="189"/>
      <c r="F4936" s="189"/>
      <c r="G4936" s="189"/>
    </row>
    <row r="4937" spans="2:7" ht="15">
      <c r="B4937" s="186"/>
      <c r="C4937" s="186"/>
      <c r="D4937" s="187"/>
      <c r="E4937" s="188"/>
      <c r="F4937" s="188"/>
      <c r="G4937" s="188"/>
    </row>
    <row r="4938" spans="2:7" ht="14.25">
      <c r="B4938" s="189"/>
      <c r="C4938" s="189"/>
      <c r="D4938" s="190"/>
      <c r="E4938" s="191"/>
      <c r="F4938" s="192"/>
      <c r="G4938" s="192"/>
    </row>
    <row r="4939" spans="2:7" ht="14.25">
      <c r="B4939" s="193"/>
      <c r="C4939" s="193"/>
      <c r="D4939" s="194"/>
      <c r="E4939" s="195"/>
      <c r="F4939" s="196"/>
      <c r="G4939" s="196"/>
    </row>
    <row r="4940" spans="2:7" ht="14.25">
      <c r="B4940" s="193"/>
      <c r="C4940" s="193"/>
      <c r="D4940" s="194"/>
      <c r="E4940" s="195"/>
      <c r="F4940" s="196"/>
      <c r="G4940" s="196"/>
    </row>
    <row r="4941" spans="2:7" ht="14.25">
      <c r="B4941" s="193"/>
      <c r="C4941" s="193"/>
      <c r="D4941" s="194"/>
      <c r="E4941" s="195"/>
      <c r="F4941" s="196"/>
      <c r="G4941" s="196"/>
    </row>
    <row r="4942" spans="2:7" ht="14.25">
      <c r="B4942" s="193"/>
      <c r="C4942" s="193"/>
      <c r="D4942" s="194"/>
      <c r="E4942" s="195"/>
      <c r="F4942" s="196"/>
      <c r="G4942" s="196"/>
    </row>
    <row r="4943" spans="2:7" ht="14.25">
      <c r="B4943" s="193"/>
      <c r="C4943" s="193"/>
      <c r="D4943" s="194"/>
      <c r="E4943" s="195"/>
      <c r="F4943" s="196"/>
      <c r="G4943" s="196"/>
    </row>
    <row r="4944" spans="2:7" ht="14.25">
      <c r="B4944" s="193"/>
      <c r="C4944" s="193"/>
      <c r="D4944" s="194"/>
      <c r="E4944" s="195"/>
      <c r="F4944" s="196"/>
      <c r="G4944" s="196"/>
    </row>
    <row r="4945" spans="2:7" ht="14.25">
      <c r="B4945" s="193"/>
      <c r="C4945" s="193"/>
      <c r="D4945" s="194"/>
      <c r="E4945" s="195"/>
      <c r="F4945" s="196"/>
      <c r="G4945" s="196"/>
    </row>
    <row r="4946" spans="2:7" ht="14.25">
      <c r="B4946" s="193"/>
      <c r="C4946" s="193"/>
      <c r="D4946" s="194"/>
      <c r="E4946" s="195"/>
      <c r="F4946" s="196"/>
      <c r="G4946" s="196"/>
    </row>
    <row r="4947" spans="2:7" ht="14.25">
      <c r="B4947" s="197"/>
      <c r="C4947" s="197"/>
      <c r="D4947" s="197"/>
      <c r="E4947" s="196"/>
      <c r="F4947" s="197"/>
      <c r="G4947" s="196"/>
    </row>
    <row r="4948" spans="2:7" ht="14.25">
      <c r="B4948" s="197"/>
      <c r="C4948" s="197"/>
      <c r="D4948" s="197"/>
      <c r="E4948" s="198"/>
      <c r="F4948" s="198"/>
      <c r="G4948" s="196"/>
    </row>
    <row r="4949" spans="2:7" ht="14.25">
      <c r="B4949" s="189"/>
      <c r="C4949" s="189"/>
      <c r="D4949" s="189"/>
      <c r="E4949" s="189"/>
      <c r="F4949" s="189"/>
      <c r="G4949" s="189"/>
    </row>
    <row r="4950" spans="2:7" ht="15">
      <c r="B4950" s="186"/>
      <c r="C4950" s="186"/>
      <c r="D4950" s="187"/>
      <c r="E4950" s="188"/>
      <c r="F4950" s="188"/>
      <c r="G4950" s="188"/>
    </row>
    <row r="4951" spans="2:7" ht="14.25">
      <c r="B4951" s="189"/>
      <c r="C4951" s="189"/>
      <c r="D4951" s="190"/>
      <c r="E4951" s="191"/>
      <c r="F4951" s="192"/>
      <c r="G4951" s="192"/>
    </row>
    <row r="4952" spans="2:7" ht="14.25">
      <c r="B4952" s="193"/>
      <c r="C4952" s="193"/>
      <c r="D4952" s="194"/>
      <c r="E4952" s="195"/>
      <c r="F4952" s="196"/>
      <c r="G4952" s="196"/>
    </row>
    <row r="4953" spans="2:7" ht="14.25">
      <c r="B4953" s="193"/>
      <c r="C4953" s="193"/>
      <c r="D4953" s="194"/>
      <c r="E4953" s="195"/>
      <c r="F4953" s="196"/>
      <c r="G4953" s="196"/>
    </row>
    <row r="4954" spans="2:7" ht="14.25">
      <c r="B4954" s="193"/>
      <c r="C4954" s="193"/>
      <c r="D4954" s="194"/>
      <c r="E4954" s="195"/>
      <c r="F4954" s="196"/>
      <c r="G4954" s="196"/>
    </row>
    <row r="4955" spans="2:7" ht="14.25">
      <c r="B4955" s="193"/>
      <c r="C4955" s="193"/>
      <c r="D4955" s="194"/>
      <c r="E4955" s="195"/>
      <c r="F4955" s="196"/>
      <c r="G4955" s="196"/>
    </row>
    <row r="4956" spans="2:7" ht="14.25">
      <c r="B4956" s="197"/>
      <c r="C4956" s="197"/>
      <c r="D4956" s="197"/>
      <c r="E4956" s="196"/>
      <c r="F4956" s="197"/>
      <c r="G4956" s="196"/>
    </row>
    <row r="4957" spans="2:7" ht="14.25">
      <c r="B4957" s="197"/>
      <c r="C4957" s="197"/>
      <c r="D4957" s="197"/>
      <c r="E4957" s="198"/>
      <c r="F4957" s="198"/>
      <c r="G4957" s="196"/>
    </row>
    <row r="4958" spans="2:7" ht="14.25">
      <c r="B4958" s="189"/>
      <c r="C4958" s="189"/>
      <c r="D4958" s="189"/>
      <c r="E4958" s="189"/>
      <c r="F4958" s="189"/>
      <c r="G4958" s="189"/>
    </row>
    <row r="4959" spans="2:7">
      <c r="D4959" s="203"/>
      <c r="E4959" s="204"/>
      <c r="F4959" s="205"/>
      <c r="G4959" s="205"/>
    </row>
    <row r="4960" spans="2:7">
      <c r="D4960" s="203"/>
      <c r="E4960" s="204"/>
      <c r="F4960" s="205"/>
      <c r="G4960" s="205"/>
    </row>
    <row r="4961" spans="4:7">
      <c r="D4961" s="203"/>
      <c r="E4961" s="204"/>
      <c r="F4961" s="205"/>
      <c r="G4961" s="205"/>
    </row>
    <row r="4962" spans="4:7">
      <c r="D4962" s="203"/>
      <c r="E4962" s="204"/>
      <c r="F4962" s="205"/>
      <c r="G4962" s="205"/>
    </row>
    <row r="4963" spans="4:7">
      <c r="D4963" s="203"/>
      <c r="E4963" s="204"/>
      <c r="F4963" s="205"/>
      <c r="G4963" s="205"/>
    </row>
    <row r="4964" spans="4:7">
      <c r="D4964" s="203"/>
      <c r="E4964" s="204"/>
      <c r="F4964" s="205"/>
      <c r="G4964" s="205"/>
    </row>
    <row r="4965" spans="4:7">
      <c r="D4965" s="203"/>
      <c r="E4965" s="204"/>
      <c r="F4965" s="205"/>
      <c r="G4965" s="205"/>
    </row>
    <row r="4966" spans="4:7">
      <c r="D4966" s="203"/>
      <c r="E4966" s="204"/>
      <c r="F4966" s="205"/>
      <c r="G4966" s="205"/>
    </row>
    <row r="4967" spans="4:7">
      <c r="D4967" s="203"/>
      <c r="E4967" s="204"/>
      <c r="F4967" s="205"/>
      <c r="G4967" s="205"/>
    </row>
    <row r="4968" spans="4:7">
      <c r="D4968" s="203"/>
      <c r="E4968" s="204"/>
      <c r="F4968" s="205"/>
      <c r="G4968" s="205"/>
    </row>
    <row r="4969" spans="4:7">
      <c r="D4969" s="203"/>
      <c r="E4969" s="204"/>
      <c r="F4969" s="205"/>
      <c r="G4969" s="205"/>
    </row>
    <row r="4970" spans="4:7">
      <c r="D4970" s="203"/>
      <c r="E4970" s="204"/>
      <c r="F4970" s="205"/>
      <c r="G4970" s="205"/>
    </row>
    <row r="4971" spans="4:7">
      <c r="D4971" s="203"/>
      <c r="E4971" s="204"/>
      <c r="F4971" s="205"/>
      <c r="G4971" s="205"/>
    </row>
    <row r="4972" spans="4:7">
      <c r="D4972" s="203"/>
      <c r="E4972" s="204"/>
      <c r="F4972" s="205"/>
      <c r="G4972" s="205"/>
    </row>
    <row r="4973" spans="4:7">
      <c r="D4973" s="203"/>
      <c r="E4973" s="204"/>
      <c r="F4973" s="205"/>
      <c r="G4973" s="205"/>
    </row>
    <row r="4974" spans="4:7">
      <c r="D4974" s="203"/>
      <c r="E4974" s="204"/>
      <c r="F4974" s="205"/>
      <c r="G4974" s="205"/>
    </row>
    <row r="4975" spans="4:7">
      <c r="D4975" s="203"/>
      <c r="E4975" s="204"/>
      <c r="F4975" s="205"/>
      <c r="G4975" s="205"/>
    </row>
    <row r="4976" spans="4:7">
      <c r="D4976" s="203"/>
      <c r="E4976" s="204"/>
      <c r="F4976" s="205"/>
      <c r="G4976" s="205"/>
    </row>
    <row r="4977" spans="4:7">
      <c r="D4977" s="203"/>
      <c r="E4977" s="204"/>
      <c r="F4977" s="205"/>
      <c r="G4977" s="205"/>
    </row>
    <row r="4978" spans="4:7">
      <c r="D4978" s="203"/>
      <c r="E4978" s="204"/>
      <c r="F4978" s="205"/>
      <c r="G4978" s="205"/>
    </row>
    <row r="4979" spans="4:7">
      <c r="D4979" s="203"/>
      <c r="E4979" s="204"/>
      <c r="F4979" s="205"/>
      <c r="G4979" s="205"/>
    </row>
    <row r="4980" spans="4:7">
      <c r="D4980" s="203"/>
      <c r="E4980" s="204"/>
      <c r="F4980" s="205"/>
      <c r="G4980" s="205"/>
    </row>
    <row r="4981" spans="4:7">
      <c r="D4981" s="203"/>
      <c r="E4981" s="204"/>
      <c r="F4981" s="205"/>
      <c r="G4981" s="205"/>
    </row>
    <row r="4982" spans="4:7">
      <c r="D4982" s="203"/>
      <c r="E4982" s="204"/>
      <c r="F4982" s="205"/>
      <c r="G4982" s="205"/>
    </row>
    <row r="4983" spans="4:7">
      <c r="D4983" s="203"/>
      <c r="E4983" s="204"/>
      <c r="F4983" s="205"/>
      <c r="G4983" s="205"/>
    </row>
    <row r="4984" spans="4:7">
      <c r="D4984" s="203"/>
      <c r="E4984" s="204"/>
      <c r="F4984" s="205"/>
      <c r="G4984" s="205"/>
    </row>
    <row r="4985" spans="4:7">
      <c r="D4985" s="203"/>
      <c r="E4985" s="204"/>
      <c r="F4985" s="205"/>
      <c r="G4985" s="205"/>
    </row>
    <row r="4986" spans="4:7">
      <c r="D4986" s="203"/>
      <c r="E4986" s="204"/>
      <c r="F4986" s="205"/>
      <c r="G4986" s="205"/>
    </row>
    <row r="4987" spans="4:7">
      <c r="D4987" s="203"/>
      <c r="E4987" s="204"/>
      <c r="F4987" s="205"/>
      <c r="G4987" s="205"/>
    </row>
    <row r="4988" spans="4:7">
      <c r="D4988" s="203"/>
      <c r="E4988" s="204"/>
      <c r="F4988" s="205"/>
      <c r="G4988" s="205"/>
    </row>
    <row r="4989" spans="4:7">
      <c r="D4989" s="203"/>
      <c r="E4989" s="204"/>
      <c r="F4989" s="205"/>
      <c r="G4989" s="205"/>
    </row>
    <row r="4990" spans="4:7">
      <c r="D4990" s="203"/>
      <c r="E4990" s="204"/>
      <c r="F4990" s="205"/>
      <c r="G4990" s="205"/>
    </row>
    <row r="4991" spans="4:7">
      <c r="D4991" s="203"/>
      <c r="E4991" s="204"/>
      <c r="F4991" s="205"/>
      <c r="G4991" s="205"/>
    </row>
    <row r="4992" spans="4:7">
      <c r="D4992" s="203"/>
      <c r="E4992" s="204"/>
      <c r="F4992" s="205"/>
      <c r="G4992" s="205"/>
    </row>
    <row r="4993" spans="4:7">
      <c r="D4993" s="203"/>
      <c r="E4993" s="204"/>
      <c r="F4993" s="205"/>
      <c r="G4993" s="205"/>
    </row>
    <row r="4994" spans="4:7">
      <c r="D4994" s="203"/>
      <c r="E4994" s="204"/>
      <c r="F4994" s="205"/>
      <c r="G4994" s="205"/>
    </row>
    <row r="4995" spans="4:7">
      <c r="D4995" s="203"/>
      <c r="E4995" s="204"/>
      <c r="F4995" s="205"/>
      <c r="G4995" s="205"/>
    </row>
    <row r="4996" spans="4:7">
      <c r="D4996" s="203"/>
      <c r="E4996" s="204"/>
      <c r="F4996" s="205"/>
      <c r="G4996" s="205"/>
    </row>
    <row r="4997" spans="4:7">
      <c r="D4997" s="203"/>
      <c r="E4997" s="204"/>
      <c r="F4997" s="205"/>
      <c r="G4997" s="205"/>
    </row>
    <row r="4998" spans="4:7">
      <c r="D4998" s="203"/>
      <c r="E4998" s="204"/>
      <c r="F4998" s="205"/>
      <c r="G4998" s="205"/>
    </row>
    <row r="4999" spans="4:7">
      <c r="D4999" s="203"/>
      <c r="E4999" s="204"/>
      <c r="F4999" s="205"/>
      <c r="G4999" s="205"/>
    </row>
    <row r="5000" spans="4:7">
      <c r="D5000" s="203"/>
      <c r="E5000" s="204"/>
      <c r="F5000" s="205"/>
      <c r="G5000" s="205"/>
    </row>
    <row r="5001" spans="4:7">
      <c r="D5001" s="203"/>
      <c r="E5001" s="204"/>
      <c r="F5001" s="205"/>
      <c r="G5001" s="205"/>
    </row>
    <row r="5002" spans="4:7">
      <c r="D5002" s="203"/>
      <c r="E5002" s="204"/>
      <c r="F5002" s="205"/>
      <c r="G5002" s="205"/>
    </row>
    <row r="5003" spans="4:7">
      <c r="D5003" s="203"/>
      <c r="E5003" s="204"/>
      <c r="F5003" s="205"/>
      <c r="G5003" s="205"/>
    </row>
    <row r="5004" spans="4:7">
      <c r="D5004" s="203"/>
      <c r="E5004" s="204"/>
      <c r="F5004" s="205"/>
      <c r="G5004" s="205"/>
    </row>
    <row r="5005" spans="4:7">
      <c r="D5005" s="203"/>
      <c r="E5005" s="204"/>
      <c r="F5005" s="205"/>
      <c r="G5005" s="205"/>
    </row>
    <row r="5006" spans="4:7">
      <c r="D5006" s="203"/>
      <c r="E5006" s="204"/>
      <c r="F5006" s="205"/>
      <c r="G5006" s="205"/>
    </row>
    <row r="5007" spans="4:7">
      <c r="D5007" s="203"/>
      <c r="E5007" s="204"/>
      <c r="F5007" s="205"/>
      <c r="G5007" s="205"/>
    </row>
    <row r="5008" spans="4:7">
      <c r="D5008" s="203"/>
      <c r="E5008" s="204"/>
      <c r="F5008" s="205"/>
      <c r="G5008" s="205"/>
    </row>
    <row r="5009" spans="4:7">
      <c r="D5009" s="203"/>
      <c r="E5009" s="204"/>
      <c r="F5009" s="205"/>
      <c r="G5009" s="205"/>
    </row>
    <row r="5010" spans="4:7">
      <c r="D5010" s="203"/>
      <c r="E5010" s="204"/>
      <c r="F5010" s="205"/>
      <c r="G5010" s="205"/>
    </row>
    <row r="5011" spans="4:7">
      <c r="D5011" s="203"/>
      <c r="E5011" s="204"/>
      <c r="F5011" s="205"/>
      <c r="G5011" s="205"/>
    </row>
    <row r="5012" spans="4:7">
      <c r="D5012" s="203"/>
      <c r="E5012" s="204"/>
      <c r="F5012" s="205"/>
      <c r="G5012" s="205"/>
    </row>
    <row r="5013" spans="4:7">
      <c r="D5013" s="203"/>
      <c r="E5013" s="204"/>
      <c r="F5013" s="205"/>
      <c r="G5013" s="205"/>
    </row>
    <row r="5014" spans="4:7">
      <c r="D5014" s="203"/>
      <c r="E5014" s="204"/>
      <c r="F5014" s="205"/>
      <c r="G5014" s="205"/>
    </row>
    <row r="5015" spans="4:7">
      <c r="D5015" s="203"/>
      <c r="E5015" s="204"/>
      <c r="F5015" s="205"/>
      <c r="G5015" s="205"/>
    </row>
    <row r="5016" spans="4:7">
      <c r="D5016" s="203"/>
      <c r="E5016" s="204"/>
      <c r="F5016" s="205"/>
      <c r="G5016" s="205"/>
    </row>
    <row r="5017" spans="4:7">
      <c r="D5017" s="203"/>
      <c r="E5017" s="204"/>
      <c r="F5017" s="205"/>
      <c r="G5017" s="205"/>
    </row>
    <row r="5018" spans="4:7">
      <c r="D5018" s="203"/>
      <c r="E5018" s="204"/>
      <c r="F5018" s="205"/>
      <c r="G5018" s="205"/>
    </row>
    <row r="5019" spans="4:7">
      <c r="D5019" s="203"/>
      <c r="E5019" s="204"/>
      <c r="F5019" s="205"/>
      <c r="G5019" s="205"/>
    </row>
    <row r="5020" spans="4:7">
      <c r="D5020" s="203"/>
      <c r="E5020" s="204"/>
      <c r="F5020" s="205"/>
      <c r="G5020" s="205"/>
    </row>
    <row r="5021" spans="4:7">
      <c r="D5021" s="203"/>
      <c r="E5021" s="204"/>
      <c r="F5021" s="205"/>
      <c r="G5021" s="205"/>
    </row>
    <row r="5022" spans="4:7">
      <c r="D5022" s="203"/>
      <c r="E5022" s="204"/>
      <c r="F5022" s="205"/>
      <c r="G5022" s="205"/>
    </row>
    <row r="5023" spans="4:7">
      <c r="D5023" s="203"/>
      <c r="E5023" s="204"/>
      <c r="F5023" s="205"/>
      <c r="G5023" s="205"/>
    </row>
    <row r="5024" spans="4:7">
      <c r="D5024" s="203"/>
      <c r="E5024" s="204"/>
      <c r="F5024" s="205"/>
      <c r="G5024" s="205"/>
    </row>
    <row r="5025" spans="4:7">
      <c r="D5025" s="203"/>
      <c r="E5025" s="204"/>
      <c r="F5025" s="205"/>
      <c r="G5025" s="205"/>
    </row>
    <row r="5026" spans="4:7">
      <c r="D5026" s="203"/>
      <c r="E5026" s="204"/>
      <c r="F5026" s="205"/>
      <c r="G5026" s="205"/>
    </row>
    <row r="5027" spans="4:7">
      <c r="D5027" s="203"/>
      <c r="E5027" s="204"/>
      <c r="F5027" s="205"/>
      <c r="G5027" s="205"/>
    </row>
    <row r="5028" spans="4:7">
      <c r="D5028" s="203"/>
      <c r="E5028" s="204"/>
      <c r="F5028" s="205"/>
      <c r="G5028" s="205"/>
    </row>
    <row r="5029" spans="4:7">
      <c r="D5029" s="203"/>
      <c r="E5029" s="204"/>
      <c r="F5029" s="205"/>
      <c r="G5029" s="205"/>
    </row>
    <row r="5030" spans="4:7">
      <c r="D5030" s="203"/>
      <c r="E5030" s="204"/>
      <c r="F5030" s="205"/>
      <c r="G5030" s="205"/>
    </row>
    <row r="5031" spans="4:7">
      <c r="D5031" s="203"/>
      <c r="E5031" s="204"/>
      <c r="F5031" s="205"/>
      <c r="G5031" s="205"/>
    </row>
    <row r="5032" spans="4:7">
      <c r="D5032" s="203"/>
      <c r="E5032" s="204"/>
      <c r="F5032" s="205"/>
      <c r="G5032" s="205"/>
    </row>
    <row r="5033" spans="4:7">
      <c r="D5033" s="203"/>
      <c r="E5033" s="204"/>
      <c r="F5033" s="205"/>
      <c r="G5033" s="205"/>
    </row>
    <row r="5034" spans="4:7">
      <c r="D5034" s="203"/>
      <c r="E5034" s="204"/>
      <c r="F5034" s="205"/>
      <c r="G5034" s="205"/>
    </row>
    <row r="5035" spans="4:7">
      <c r="D5035" s="203"/>
      <c r="E5035" s="204"/>
      <c r="F5035" s="205"/>
      <c r="G5035" s="205"/>
    </row>
    <row r="5036" spans="4:7">
      <c r="D5036" s="203"/>
      <c r="E5036" s="204"/>
      <c r="F5036" s="205"/>
      <c r="G5036" s="205"/>
    </row>
    <row r="5037" spans="4:7">
      <c r="D5037" s="203"/>
      <c r="E5037" s="204"/>
      <c r="F5037" s="205"/>
      <c r="G5037" s="205"/>
    </row>
    <row r="5038" spans="4:7">
      <c r="D5038" s="203"/>
      <c r="E5038" s="204"/>
      <c r="F5038" s="205"/>
      <c r="G5038" s="205"/>
    </row>
    <row r="5039" spans="4:7">
      <c r="D5039" s="203"/>
      <c r="E5039" s="204"/>
      <c r="F5039" s="205"/>
      <c r="G5039" s="205"/>
    </row>
    <row r="5040" spans="4:7">
      <c r="D5040" s="203"/>
      <c r="E5040" s="204"/>
      <c r="F5040" s="205"/>
      <c r="G5040" s="205"/>
    </row>
    <row r="5041" spans="4:7">
      <c r="D5041" s="203"/>
      <c r="E5041" s="204"/>
      <c r="F5041" s="205"/>
      <c r="G5041" s="205"/>
    </row>
    <row r="5042" spans="4:7">
      <c r="D5042" s="203"/>
      <c r="E5042" s="204"/>
      <c r="F5042" s="205"/>
      <c r="G5042" s="205"/>
    </row>
    <row r="5043" spans="4:7">
      <c r="D5043" s="203"/>
      <c r="E5043" s="204"/>
      <c r="F5043" s="205"/>
      <c r="G5043" s="205"/>
    </row>
    <row r="5044" spans="4:7">
      <c r="D5044" s="203"/>
      <c r="E5044" s="204"/>
      <c r="F5044" s="205"/>
      <c r="G5044" s="205"/>
    </row>
    <row r="5045" spans="4:7">
      <c r="D5045" s="203"/>
      <c r="E5045" s="204"/>
      <c r="F5045" s="205"/>
      <c r="G5045" s="205"/>
    </row>
    <row r="5046" spans="4:7">
      <c r="D5046" s="203"/>
      <c r="E5046" s="204"/>
      <c r="F5046" s="205"/>
      <c r="G5046" s="205"/>
    </row>
    <row r="5047" spans="4:7">
      <c r="D5047" s="203"/>
      <c r="E5047" s="204"/>
      <c r="F5047" s="205"/>
      <c r="G5047" s="205"/>
    </row>
    <row r="5048" spans="4:7">
      <c r="D5048" s="203"/>
      <c r="E5048" s="204"/>
      <c r="F5048" s="205"/>
      <c r="G5048" s="205"/>
    </row>
    <row r="5049" spans="4:7">
      <c r="D5049" s="203"/>
      <c r="E5049" s="204"/>
      <c r="F5049" s="205"/>
      <c r="G5049" s="205"/>
    </row>
    <row r="5050" spans="4:7">
      <c r="D5050" s="203"/>
      <c r="E5050" s="204"/>
      <c r="F5050" s="205"/>
      <c r="G5050" s="205"/>
    </row>
    <row r="5051" spans="4:7">
      <c r="D5051" s="203"/>
      <c r="E5051" s="204"/>
      <c r="F5051" s="205"/>
      <c r="G5051" s="205"/>
    </row>
    <row r="5052" spans="4:7">
      <c r="D5052" s="203"/>
      <c r="E5052" s="204"/>
      <c r="F5052" s="205"/>
      <c r="G5052" s="205"/>
    </row>
    <row r="5053" spans="4:7">
      <c r="D5053" s="203"/>
      <c r="E5053" s="204"/>
      <c r="F5053" s="205"/>
      <c r="G5053" s="205"/>
    </row>
    <row r="5054" spans="4:7">
      <c r="D5054" s="203"/>
      <c r="E5054" s="204"/>
      <c r="F5054" s="205"/>
      <c r="G5054" s="205"/>
    </row>
    <row r="5055" spans="4:7">
      <c r="D5055" s="203"/>
      <c r="E5055" s="204"/>
      <c r="F5055" s="205"/>
      <c r="G5055" s="205"/>
    </row>
    <row r="5056" spans="4:7">
      <c r="D5056" s="203"/>
      <c r="E5056" s="204"/>
      <c r="F5056" s="205"/>
      <c r="G5056" s="205"/>
    </row>
    <row r="5057" spans="4:7">
      <c r="D5057" s="203"/>
      <c r="E5057" s="204"/>
      <c r="F5057" s="205"/>
      <c r="G5057" s="205"/>
    </row>
    <row r="5058" spans="4:7">
      <c r="D5058" s="203"/>
      <c r="E5058" s="204"/>
      <c r="F5058" s="205"/>
      <c r="G5058" s="205"/>
    </row>
    <row r="5059" spans="4:7">
      <c r="D5059" s="203"/>
      <c r="E5059" s="204"/>
      <c r="F5059" s="205"/>
      <c r="G5059" s="205"/>
    </row>
    <row r="5060" spans="4:7">
      <c r="D5060" s="203"/>
      <c r="E5060" s="204"/>
      <c r="F5060" s="205"/>
      <c r="G5060" s="205"/>
    </row>
    <row r="5061" spans="4:7">
      <c r="D5061" s="203"/>
      <c r="E5061" s="204"/>
      <c r="F5061" s="205"/>
      <c r="G5061" s="205"/>
    </row>
    <row r="5062" spans="4:7">
      <c r="D5062" s="203"/>
      <c r="E5062" s="204"/>
      <c r="F5062" s="205"/>
      <c r="G5062" s="205"/>
    </row>
    <row r="5063" spans="4:7">
      <c r="D5063" s="203"/>
      <c r="E5063" s="204"/>
      <c r="F5063" s="205"/>
      <c r="G5063" s="205"/>
    </row>
    <row r="5064" spans="4:7">
      <c r="D5064" s="203"/>
      <c r="E5064" s="204"/>
      <c r="F5064" s="205"/>
      <c r="G5064" s="205"/>
    </row>
    <row r="5065" spans="4:7">
      <c r="D5065" s="203"/>
      <c r="E5065" s="204"/>
      <c r="F5065" s="205"/>
      <c r="G5065" s="205"/>
    </row>
    <row r="5066" spans="4:7">
      <c r="D5066" s="203"/>
      <c r="E5066" s="204"/>
      <c r="F5066" s="205"/>
      <c r="G5066" s="205"/>
    </row>
    <row r="5067" spans="4:7">
      <c r="D5067" s="203"/>
      <c r="E5067" s="204"/>
      <c r="F5067" s="205"/>
      <c r="G5067" s="205"/>
    </row>
    <row r="5068" spans="4:7">
      <c r="D5068" s="203"/>
      <c r="E5068" s="204"/>
      <c r="F5068" s="205"/>
      <c r="G5068" s="205"/>
    </row>
    <row r="5069" spans="4:7">
      <c r="D5069" s="203"/>
      <c r="E5069" s="204"/>
      <c r="F5069" s="205"/>
      <c r="G5069" s="205"/>
    </row>
    <row r="5070" spans="4:7">
      <c r="D5070" s="203"/>
      <c r="E5070" s="204"/>
      <c r="F5070" s="205"/>
      <c r="G5070" s="205"/>
    </row>
    <row r="5071" spans="4:7">
      <c r="D5071" s="203"/>
      <c r="E5071" s="204"/>
      <c r="F5071" s="205"/>
      <c r="G5071" s="205"/>
    </row>
    <row r="5072" spans="4:7">
      <c r="D5072" s="203"/>
      <c r="E5072" s="204"/>
      <c r="F5072" s="205"/>
      <c r="G5072" s="205"/>
    </row>
    <row r="5073" spans="4:7">
      <c r="D5073" s="203"/>
      <c r="E5073" s="204"/>
      <c r="F5073" s="205"/>
      <c r="G5073" s="205"/>
    </row>
    <row r="5074" spans="4:7">
      <c r="D5074" s="203"/>
      <c r="E5074" s="204"/>
      <c r="F5074" s="205"/>
      <c r="G5074" s="205"/>
    </row>
    <row r="5075" spans="4:7">
      <c r="D5075" s="203"/>
      <c r="E5075" s="204"/>
      <c r="F5075" s="205"/>
      <c r="G5075" s="205"/>
    </row>
    <row r="5076" spans="4:7">
      <c r="D5076" s="203"/>
      <c r="E5076" s="204"/>
      <c r="F5076" s="205"/>
      <c r="G5076" s="205"/>
    </row>
    <row r="5077" spans="4:7">
      <c r="D5077" s="203"/>
      <c r="E5077" s="204"/>
      <c r="F5077" s="205"/>
      <c r="G5077" s="205"/>
    </row>
    <row r="5078" spans="4:7">
      <c r="D5078" s="203"/>
      <c r="E5078" s="204"/>
      <c r="F5078" s="205"/>
      <c r="G5078" s="205"/>
    </row>
    <row r="5079" spans="4:7">
      <c r="D5079" s="203"/>
      <c r="E5079" s="204"/>
      <c r="F5079" s="205"/>
      <c r="G5079" s="205"/>
    </row>
    <row r="5080" spans="4:7">
      <c r="D5080" s="203"/>
      <c r="E5080" s="204"/>
      <c r="F5080" s="205"/>
      <c r="G5080" s="205"/>
    </row>
    <row r="5081" spans="4:7">
      <c r="D5081" s="203"/>
      <c r="E5081" s="204"/>
      <c r="F5081" s="205"/>
      <c r="G5081" s="205"/>
    </row>
    <row r="5082" spans="4:7">
      <c r="D5082" s="203"/>
      <c r="E5082" s="204"/>
      <c r="F5082" s="205"/>
      <c r="G5082" s="205"/>
    </row>
    <row r="5083" spans="4:7">
      <c r="D5083" s="203"/>
      <c r="E5083" s="204"/>
      <c r="F5083" s="205"/>
      <c r="G5083" s="205"/>
    </row>
    <row r="5084" spans="4:7">
      <c r="D5084" s="203"/>
      <c r="E5084" s="204"/>
      <c r="F5084" s="205"/>
      <c r="G5084" s="205"/>
    </row>
    <row r="5085" spans="4:7">
      <c r="D5085" s="203"/>
      <c r="E5085" s="204"/>
      <c r="F5085" s="205"/>
      <c r="G5085" s="205"/>
    </row>
    <row r="5086" spans="4:7">
      <c r="D5086" s="203"/>
      <c r="E5086" s="204"/>
      <c r="F5086" s="205"/>
      <c r="G5086" s="205"/>
    </row>
    <row r="5087" spans="4:7">
      <c r="D5087" s="203"/>
      <c r="E5087" s="204"/>
      <c r="F5087" s="205"/>
      <c r="G5087" s="205"/>
    </row>
    <row r="5088" spans="4:7">
      <c r="D5088" s="203"/>
      <c r="E5088" s="204"/>
      <c r="F5088" s="205"/>
      <c r="G5088" s="205"/>
    </row>
    <row r="5089" spans="4:7">
      <c r="D5089" s="203"/>
      <c r="E5089" s="204"/>
      <c r="F5089" s="205"/>
      <c r="G5089" s="205"/>
    </row>
    <row r="5090" spans="4:7">
      <c r="D5090" s="203"/>
      <c r="E5090" s="204"/>
      <c r="F5090" s="205"/>
      <c r="G5090" s="205"/>
    </row>
    <row r="5091" spans="4:7">
      <c r="D5091" s="203"/>
      <c r="E5091" s="204"/>
      <c r="F5091" s="205"/>
      <c r="G5091" s="205"/>
    </row>
    <row r="5092" spans="4:7">
      <c r="D5092" s="203"/>
      <c r="E5092" s="204"/>
      <c r="F5092" s="205"/>
      <c r="G5092" s="205"/>
    </row>
    <row r="5093" spans="4:7">
      <c r="D5093" s="203"/>
      <c r="E5093" s="204"/>
      <c r="F5093" s="205"/>
      <c r="G5093" s="205"/>
    </row>
    <row r="5094" spans="4:7">
      <c r="D5094" s="203"/>
      <c r="E5094" s="204"/>
      <c r="F5094" s="205"/>
      <c r="G5094" s="205"/>
    </row>
    <row r="5095" spans="4:7">
      <c r="D5095" s="203"/>
      <c r="E5095" s="204"/>
      <c r="F5095" s="205"/>
      <c r="G5095" s="205"/>
    </row>
    <row r="5096" spans="4:7">
      <c r="D5096" s="203"/>
      <c r="E5096" s="204"/>
      <c r="F5096" s="205"/>
      <c r="G5096" s="205"/>
    </row>
    <row r="5097" spans="4:7">
      <c r="D5097" s="203"/>
      <c r="E5097" s="204"/>
      <c r="F5097" s="205"/>
      <c r="G5097" s="205"/>
    </row>
    <row r="5098" spans="4:7">
      <c r="D5098" s="203"/>
      <c r="E5098" s="204"/>
      <c r="F5098" s="205"/>
      <c r="G5098" s="205"/>
    </row>
    <row r="5099" spans="4:7">
      <c r="D5099" s="203"/>
      <c r="E5099" s="204"/>
      <c r="F5099" s="205"/>
      <c r="G5099" s="205"/>
    </row>
    <row r="5100" spans="4:7">
      <c r="D5100" s="203"/>
      <c r="E5100" s="204"/>
      <c r="F5100" s="205"/>
      <c r="G5100" s="205"/>
    </row>
    <row r="5101" spans="4:7">
      <c r="D5101" s="203"/>
      <c r="E5101" s="204"/>
      <c r="F5101" s="205"/>
      <c r="G5101" s="205"/>
    </row>
    <row r="5102" spans="4:7">
      <c r="D5102" s="203"/>
      <c r="E5102" s="204"/>
      <c r="F5102" s="205"/>
      <c r="G5102" s="205"/>
    </row>
    <row r="5103" spans="4:7">
      <c r="D5103" s="203"/>
      <c r="E5103" s="204"/>
      <c r="F5103" s="205"/>
      <c r="G5103" s="205"/>
    </row>
    <row r="5104" spans="4:7">
      <c r="D5104" s="203"/>
      <c r="E5104" s="204"/>
      <c r="F5104" s="205"/>
      <c r="G5104" s="205"/>
    </row>
    <row r="5105" spans="4:7">
      <c r="D5105" s="203"/>
      <c r="E5105" s="204"/>
      <c r="F5105" s="205"/>
      <c r="G5105" s="205"/>
    </row>
    <row r="5106" spans="4:7">
      <c r="D5106" s="203"/>
      <c r="E5106" s="204"/>
      <c r="F5106" s="205"/>
      <c r="G5106" s="205"/>
    </row>
    <row r="5107" spans="4:7">
      <c r="D5107" s="203"/>
      <c r="E5107" s="204"/>
      <c r="F5107" s="205"/>
      <c r="G5107" s="205"/>
    </row>
    <row r="5108" spans="4:7">
      <c r="D5108" s="203"/>
      <c r="E5108" s="204"/>
      <c r="F5108" s="205"/>
      <c r="G5108" s="205"/>
    </row>
    <row r="5109" spans="4:7">
      <c r="D5109" s="203"/>
      <c r="E5109" s="204"/>
      <c r="F5109" s="205"/>
      <c r="G5109" s="205"/>
    </row>
    <row r="5110" spans="4:7">
      <c r="D5110" s="203"/>
      <c r="E5110" s="204"/>
      <c r="F5110" s="205"/>
      <c r="G5110" s="205"/>
    </row>
    <row r="5111" spans="4:7">
      <c r="D5111" s="203"/>
      <c r="E5111" s="204"/>
      <c r="F5111" s="205"/>
      <c r="G5111" s="205"/>
    </row>
    <row r="5112" spans="4:7">
      <c r="D5112" s="203"/>
      <c r="E5112" s="204"/>
      <c r="F5112" s="205"/>
      <c r="G5112" s="205"/>
    </row>
    <row r="5113" spans="4:7">
      <c r="D5113" s="203"/>
      <c r="E5113" s="204"/>
      <c r="F5113" s="205"/>
      <c r="G5113" s="205"/>
    </row>
    <row r="5114" spans="4:7">
      <c r="D5114" s="203"/>
      <c r="E5114" s="204"/>
      <c r="F5114" s="205"/>
      <c r="G5114" s="205"/>
    </row>
    <row r="5115" spans="4:7">
      <c r="D5115" s="203"/>
      <c r="E5115" s="204"/>
      <c r="F5115" s="205"/>
      <c r="G5115" s="205"/>
    </row>
    <row r="5116" spans="4:7">
      <c r="D5116" s="203"/>
      <c r="E5116" s="204"/>
      <c r="F5116" s="205"/>
      <c r="G5116" s="205"/>
    </row>
    <row r="5117" spans="4:7">
      <c r="D5117" s="203"/>
      <c r="E5117" s="204"/>
      <c r="F5117" s="205"/>
      <c r="G5117" s="205"/>
    </row>
    <row r="5118" spans="4:7">
      <c r="D5118" s="203"/>
      <c r="E5118" s="204"/>
      <c r="F5118" s="205"/>
      <c r="G5118" s="205"/>
    </row>
    <row r="5119" spans="4:7">
      <c r="D5119" s="203"/>
      <c r="E5119" s="204"/>
      <c r="F5119" s="205"/>
      <c r="G5119" s="205"/>
    </row>
    <row r="5120" spans="4:7">
      <c r="D5120" s="203"/>
      <c r="E5120" s="204"/>
      <c r="F5120" s="205"/>
      <c r="G5120" s="205"/>
    </row>
    <row r="5121" spans="4:7">
      <c r="D5121" s="203"/>
      <c r="E5121" s="204"/>
      <c r="F5121" s="205"/>
      <c r="G5121" s="205"/>
    </row>
    <row r="5122" spans="4:7">
      <c r="D5122" s="203"/>
      <c r="E5122" s="204"/>
      <c r="F5122" s="205"/>
      <c r="G5122" s="205"/>
    </row>
    <row r="5123" spans="4:7">
      <c r="D5123" s="203"/>
      <c r="E5123" s="204"/>
      <c r="F5123" s="205"/>
      <c r="G5123" s="205"/>
    </row>
    <row r="5124" spans="4:7">
      <c r="D5124" s="203"/>
      <c r="E5124" s="204"/>
      <c r="F5124" s="205"/>
      <c r="G5124" s="205"/>
    </row>
    <row r="5125" spans="4:7">
      <c r="D5125" s="203"/>
      <c r="E5125" s="204"/>
      <c r="F5125" s="205"/>
      <c r="G5125" s="205"/>
    </row>
    <row r="5126" spans="4:7">
      <c r="D5126" s="203"/>
      <c r="E5126" s="204"/>
      <c r="F5126" s="205"/>
      <c r="G5126" s="205"/>
    </row>
    <row r="5127" spans="4:7">
      <c r="D5127" s="203"/>
      <c r="E5127" s="204"/>
      <c r="F5127" s="205"/>
      <c r="G5127" s="205"/>
    </row>
    <row r="5128" spans="4:7">
      <c r="D5128" s="203"/>
      <c r="E5128" s="204"/>
      <c r="F5128" s="205"/>
      <c r="G5128" s="205"/>
    </row>
    <row r="5129" spans="4:7">
      <c r="D5129" s="203"/>
      <c r="E5129" s="204"/>
      <c r="F5129" s="205"/>
      <c r="G5129" s="205"/>
    </row>
    <row r="5130" spans="4:7">
      <c r="D5130" s="203"/>
      <c r="E5130" s="204"/>
      <c r="F5130" s="205"/>
      <c r="G5130" s="205"/>
    </row>
    <row r="5131" spans="4:7">
      <c r="D5131" s="203"/>
      <c r="E5131" s="204"/>
      <c r="F5131" s="205"/>
      <c r="G5131" s="205"/>
    </row>
    <row r="5132" spans="4:7">
      <c r="D5132" s="203"/>
      <c r="E5132" s="204"/>
      <c r="F5132" s="205"/>
      <c r="G5132" s="205"/>
    </row>
    <row r="5133" spans="4:7">
      <c r="D5133" s="203"/>
      <c r="E5133" s="204"/>
      <c r="F5133" s="205"/>
      <c r="G5133" s="205"/>
    </row>
    <row r="5134" spans="4:7">
      <c r="D5134" s="203"/>
      <c r="E5134" s="204"/>
      <c r="F5134" s="205"/>
      <c r="G5134" s="205"/>
    </row>
    <row r="5135" spans="4:7">
      <c r="D5135" s="203"/>
      <c r="E5135" s="204"/>
      <c r="F5135" s="205"/>
      <c r="G5135" s="205"/>
    </row>
    <row r="5136" spans="4:7">
      <c r="D5136" s="203"/>
      <c r="E5136" s="204"/>
      <c r="F5136" s="205"/>
      <c r="G5136" s="205"/>
    </row>
    <row r="5137" spans="4:7">
      <c r="D5137" s="203"/>
      <c r="E5137" s="204"/>
      <c r="F5137" s="205"/>
      <c r="G5137" s="205"/>
    </row>
    <row r="5138" spans="4:7">
      <c r="D5138" s="203"/>
      <c r="E5138" s="204"/>
      <c r="F5138" s="205"/>
      <c r="G5138" s="205"/>
    </row>
    <row r="5139" spans="4:7">
      <c r="D5139" s="203"/>
      <c r="E5139" s="204"/>
      <c r="F5139" s="205"/>
      <c r="G5139" s="205"/>
    </row>
    <row r="5140" spans="4:7">
      <c r="D5140" s="203"/>
      <c r="E5140" s="204"/>
      <c r="F5140" s="205"/>
      <c r="G5140" s="205"/>
    </row>
    <row r="5141" spans="4:7">
      <c r="D5141" s="203"/>
      <c r="E5141" s="204"/>
      <c r="F5141" s="205"/>
      <c r="G5141" s="205"/>
    </row>
    <row r="5142" spans="4:7">
      <c r="D5142" s="203"/>
      <c r="E5142" s="204"/>
      <c r="F5142" s="205"/>
      <c r="G5142" s="205"/>
    </row>
    <row r="5143" spans="4:7">
      <c r="D5143" s="203"/>
      <c r="E5143" s="204"/>
      <c r="F5143" s="205"/>
      <c r="G5143" s="205"/>
    </row>
    <row r="5144" spans="4:7">
      <c r="D5144" s="203"/>
      <c r="E5144" s="204"/>
      <c r="F5144" s="205"/>
      <c r="G5144" s="205"/>
    </row>
    <row r="5145" spans="4:7">
      <c r="D5145" s="203"/>
      <c r="E5145" s="204"/>
      <c r="F5145" s="205"/>
      <c r="G5145" s="205"/>
    </row>
    <row r="5146" spans="4:7">
      <c r="D5146" s="203"/>
      <c r="E5146" s="204"/>
      <c r="F5146" s="205"/>
      <c r="G5146" s="205"/>
    </row>
    <row r="5147" spans="4:7">
      <c r="D5147" s="203"/>
      <c r="E5147" s="204"/>
      <c r="F5147" s="205"/>
      <c r="G5147" s="205"/>
    </row>
    <row r="5148" spans="4:7">
      <c r="D5148" s="203"/>
      <c r="E5148" s="204"/>
      <c r="F5148" s="205"/>
      <c r="G5148" s="205"/>
    </row>
    <row r="5149" spans="4:7">
      <c r="D5149" s="203"/>
      <c r="E5149" s="204"/>
      <c r="F5149" s="205"/>
      <c r="G5149" s="205"/>
    </row>
    <row r="5150" spans="4:7">
      <c r="D5150" s="203"/>
      <c r="E5150" s="204"/>
      <c r="F5150" s="205"/>
      <c r="G5150" s="205"/>
    </row>
    <row r="5151" spans="4:7">
      <c r="D5151" s="203"/>
      <c r="E5151" s="204"/>
      <c r="F5151" s="205"/>
      <c r="G5151" s="205"/>
    </row>
    <row r="5152" spans="4:7">
      <c r="D5152" s="203"/>
      <c r="E5152" s="204"/>
      <c r="F5152" s="205"/>
      <c r="G5152" s="205"/>
    </row>
    <row r="5153" spans="4:7">
      <c r="D5153" s="203"/>
      <c r="E5153" s="204"/>
      <c r="F5153" s="205"/>
      <c r="G5153" s="205"/>
    </row>
    <row r="5154" spans="4:7">
      <c r="D5154" s="203"/>
      <c r="E5154" s="204"/>
      <c r="F5154" s="205"/>
      <c r="G5154" s="205"/>
    </row>
    <row r="5155" spans="4:7">
      <c r="D5155" s="203"/>
      <c r="E5155" s="204"/>
      <c r="F5155" s="205"/>
      <c r="G5155" s="205"/>
    </row>
    <row r="5156" spans="4:7">
      <c r="D5156" s="203"/>
      <c r="E5156" s="204"/>
      <c r="F5156" s="205"/>
      <c r="G5156" s="205"/>
    </row>
    <row r="5157" spans="4:7">
      <c r="D5157" s="203"/>
      <c r="E5157" s="204"/>
      <c r="F5157" s="205"/>
      <c r="G5157" s="205"/>
    </row>
    <row r="5158" spans="4:7">
      <c r="D5158" s="203"/>
      <c r="E5158" s="204"/>
      <c r="F5158" s="205"/>
      <c r="G5158" s="205"/>
    </row>
    <row r="5159" spans="4:7">
      <c r="D5159" s="203"/>
      <c r="E5159" s="204"/>
      <c r="F5159" s="205"/>
      <c r="G5159" s="205"/>
    </row>
    <row r="5160" spans="4:7">
      <c r="D5160" s="203"/>
      <c r="E5160" s="204"/>
      <c r="F5160" s="205"/>
      <c r="G5160" s="205"/>
    </row>
    <row r="5161" spans="4:7">
      <c r="D5161" s="203"/>
      <c r="E5161" s="204"/>
      <c r="F5161" s="205"/>
      <c r="G5161" s="205"/>
    </row>
    <row r="5162" spans="4:7">
      <c r="D5162" s="203"/>
      <c r="E5162" s="204"/>
      <c r="F5162" s="205"/>
      <c r="G5162" s="205"/>
    </row>
    <row r="5163" spans="4:7">
      <c r="D5163" s="203"/>
      <c r="E5163" s="204"/>
      <c r="F5163" s="205"/>
      <c r="G5163" s="205"/>
    </row>
    <row r="5164" spans="4:7">
      <c r="D5164" s="203"/>
      <c r="E5164" s="204"/>
      <c r="F5164" s="205"/>
      <c r="G5164" s="205"/>
    </row>
    <row r="5165" spans="4:7">
      <c r="D5165" s="203"/>
      <c r="E5165" s="204"/>
      <c r="F5165" s="205"/>
      <c r="G5165" s="205"/>
    </row>
    <row r="5166" spans="4:7">
      <c r="D5166" s="203"/>
      <c r="E5166" s="204"/>
      <c r="F5166" s="205"/>
      <c r="G5166" s="205"/>
    </row>
    <row r="5167" spans="4:7">
      <c r="D5167" s="203"/>
      <c r="E5167" s="204"/>
      <c r="F5167" s="205"/>
      <c r="G5167" s="205"/>
    </row>
    <row r="5168" spans="4:7">
      <c r="D5168" s="203"/>
      <c r="E5168" s="204"/>
      <c r="F5168" s="205"/>
      <c r="G5168" s="205"/>
    </row>
    <row r="5169" spans="4:7">
      <c r="D5169" s="203"/>
      <c r="E5169" s="204"/>
      <c r="F5169" s="205"/>
      <c r="G5169" s="205"/>
    </row>
    <row r="5170" spans="4:7">
      <c r="D5170" s="203"/>
      <c r="E5170" s="204"/>
      <c r="F5170" s="205"/>
      <c r="G5170" s="205"/>
    </row>
    <row r="5171" spans="4:7">
      <c r="D5171" s="203"/>
      <c r="E5171" s="204"/>
      <c r="F5171" s="205"/>
      <c r="G5171" s="205"/>
    </row>
    <row r="5172" spans="4:7">
      <c r="D5172" s="203"/>
      <c r="E5172" s="204"/>
      <c r="F5172" s="205"/>
      <c r="G5172" s="205"/>
    </row>
    <row r="5173" spans="4:7">
      <c r="D5173" s="203"/>
      <c r="E5173" s="204"/>
      <c r="F5173" s="205"/>
      <c r="G5173" s="205"/>
    </row>
    <row r="5174" spans="4:7">
      <c r="D5174" s="203"/>
      <c r="E5174" s="204"/>
      <c r="F5174" s="205"/>
      <c r="G5174" s="205"/>
    </row>
    <row r="5175" spans="4:7">
      <c r="D5175" s="203"/>
      <c r="E5175" s="204"/>
      <c r="F5175" s="205"/>
      <c r="G5175" s="205"/>
    </row>
    <row r="5176" spans="4:7">
      <c r="D5176" s="203"/>
      <c r="E5176" s="204"/>
      <c r="F5176" s="205"/>
      <c r="G5176" s="205"/>
    </row>
    <row r="5177" spans="4:7">
      <c r="D5177" s="203"/>
      <c r="E5177" s="204"/>
      <c r="F5177" s="205"/>
      <c r="G5177" s="205"/>
    </row>
    <row r="5178" spans="4:7">
      <c r="D5178" s="203"/>
      <c r="E5178" s="204"/>
      <c r="F5178" s="205"/>
      <c r="G5178" s="205"/>
    </row>
    <row r="5179" spans="4:7">
      <c r="D5179" s="203"/>
      <c r="E5179" s="204"/>
      <c r="F5179" s="205"/>
      <c r="G5179" s="205"/>
    </row>
    <row r="5180" spans="4:7">
      <c r="D5180" s="203"/>
      <c r="E5180" s="204"/>
      <c r="F5180" s="205"/>
      <c r="G5180" s="205"/>
    </row>
    <row r="5181" spans="4:7">
      <c r="D5181" s="203"/>
      <c r="E5181" s="204"/>
      <c r="F5181" s="205"/>
      <c r="G5181" s="205"/>
    </row>
    <row r="5182" spans="4:7">
      <c r="D5182" s="203"/>
      <c r="E5182" s="204"/>
      <c r="F5182" s="205"/>
      <c r="G5182" s="205"/>
    </row>
    <row r="5183" spans="4:7">
      <c r="D5183" s="203"/>
      <c r="E5183" s="204"/>
      <c r="F5183" s="205"/>
      <c r="G5183" s="205"/>
    </row>
    <row r="5184" spans="4:7">
      <c r="D5184" s="203"/>
      <c r="E5184" s="204"/>
      <c r="F5184" s="205"/>
      <c r="G5184" s="205"/>
    </row>
    <row r="5185" spans="4:7">
      <c r="D5185" s="203"/>
      <c r="E5185" s="204"/>
      <c r="F5185" s="205"/>
      <c r="G5185" s="205"/>
    </row>
    <row r="5186" spans="4:7">
      <c r="D5186" s="203"/>
      <c r="E5186" s="204"/>
      <c r="F5186" s="205"/>
      <c r="G5186" s="205"/>
    </row>
    <row r="5187" spans="4:7">
      <c r="D5187" s="203"/>
      <c r="E5187" s="204"/>
      <c r="F5187" s="205"/>
      <c r="G5187" s="205"/>
    </row>
    <row r="5188" spans="4:7">
      <c r="D5188" s="203"/>
      <c r="E5188" s="204"/>
      <c r="F5188" s="205"/>
      <c r="G5188" s="205"/>
    </row>
    <row r="5189" spans="4:7">
      <c r="D5189" s="203"/>
      <c r="E5189" s="204"/>
      <c r="F5189" s="205"/>
      <c r="G5189" s="205"/>
    </row>
    <row r="5190" spans="4:7">
      <c r="D5190" s="203"/>
      <c r="E5190" s="204"/>
      <c r="F5190" s="205"/>
      <c r="G5190" s="205"/>
    </row>
    <row r="5191" spans="4:7">
      <c r="D5191" s="203"/>
      <c r="E5191" s="204"/>
      <c r="F5191" s="205"/>
      <c r="G5191" s="205"/>
    </row>
    <row r="5192" spans="4:7">
      <c r="D5192" s="203"/>
      <c r="E5192" s="204"/>
      <c r="F5192" s="205"/>
      <c r="G5192" s="205"/>
    </row>
    <row r="5193" spans="4:7">
      <c r="D5193" s="203"/>
      <c r="E5193" s="204"/>
      <c r="F5193" s="205"/>
      <c r="G5193" s="205"/>
    </row>
    <row r="5194" spans="4:7">
      <c r="D5194" s="203"/>
      <c r="E5194" s="204"/>
      <c r="F5194" s="205"/>
      <c r="G5194" s="205"/>
    </row>
    <row r="5195" spans="4:7">
      <c r="D5195" s="203"/>
      <c r="E5195" s="204"/>
      <c r="F5195" s="205"/>
      <c r="G5195" s="205"/>
    </row>
    <row r="5196" spans="4:7">
      <c r="D5196" s="203"/>
      <c r="E5196" s="204"/>
      <c r="F5196" s="205"/>
      <c r="G5196" s="205"/>
    </row>
    <row r="5197" spans="4:7">
      <c r="D5197" s="203"/>
      <c r="E5197" s="204"/>
      <c r="F5197" s="205"/>
      <c r="G5197" s="205"/>
    </row>
    <row r="5198" spans="4:7">
      <c r="D5198" s="203"/>
      <c r="E5198" s="204"/>
      <c r="F5198" s="205"/>
      <c r="G5198" s="205"/>
    </row>
    <row r="5199" spans="4:7">
      <c r="D5199" s="203"/>
      <c r="E5199" s="204"/>
      <c r="F5199" s="205"/>
      <c r="G5199" s="205"/>
    </row>
    <row r="5200" spans="4:7">
      <c r="D5200" s="203"/>
      <c r="E5200" s="204"/>
      <c r="F5200" s="205"/>
      <c r="G5200" s="205"/>
    </row>
    <row r="5201" spans="4:7">
      <c r="D5201" s="203"/>
      <c r="E5201" s="204"/>
      <c r="F5201" s="205"/>
      <c r="G5201" s="205"/>
    </row>
    <row r="5202" spans="4:7">
      <c r="D5202" s="203"/>
      <c r="E5202" s="204"/>
      <c r="F5202" s="205"/>
      <c r="G5202" s="205"/>
    </row>
    <row r="5203" spans="4:7">
      <c r="D5203" s="203"/>
      <c r="E5203" s="204"/>
      <c r="F5203" s="205"/>
      <c r="G5203" s="205"/>
    </row>
    <row r="5204" spans="4:7">
      <c r="D5204" s="203"/>
      <c r="E5204" s="204"/>
      <c r="F5204" s="205"/>
      <c r="G5204" s="205"/>
    </row>
    <row r="5205" spans="4:7">
      <c r="D5205" s="203"/>
      <c r="E5205" s="204"/>
      <c r="F5205" s="205"/>
      <c r="G5205" s="205"/>
    </row>
    <row r="5206" spans="4:7">
      <c r="D5206" s="203"/>
      <c r="E5206" s="204"/>
      <c r="F5206" s="205"/>
      <c r="G5206" s="205"/>
    </row>
    <row r="5207" spans="4:7">
      <c r="D5207" s="203"/>
      <c r="E5207" s="204"/>
      <c r="F5207" s="205"/>
      <c r="G5207" s="205"/>
    </row>
    <row r="5208" spans="4:7">
      <c r="D5208" s="203"/>
      <c r="E5208" s="204"/>
      <c r="F5208" s="205"/>
      <c r="G5208" s="205"/>
    </row>
    <row r="5209" spans="4:7">
      <c r="D5209" s="203"/>
      <c r="E5209" s="204"/>
      <c r="F5209" s="205"/>
      <c r="G5209" s="205"/>
    </row>
    <row r="5210" spans="4:7">
      <c r="D5210" s="203"/>
      <c r="E5210" s="204"/>
      <c r="F5210" s="205"/>
      <c r="G5210" s="205"/>
    </row>
    <row r="5211" spans="4:7">
      <c r="D5211" s="203"/>
      <c r="E5211" s="204"/>
      <c r="F5211" s="205"/>
      <c r="G5211" s="205"/>
    </row>
    <row r="5212" spans="4:7">
      <c r="D5212" s="203"/>
      <c r="E5212" s="204"/>
      <c r="F5212" s="205"/>
      <c r="G5212" s="205"/>
    </row>
    <row r="5213" spans="4:7">
      <c r="D5213" s="203"/>
      <c r="E5213" s="204"/>
      <c r="F5213" s="205"/>
      <c r="G5213" s="205"/>
    </row>
    <row r="5214" spans="4:7">
      <c r="D5214" s="203"/>
      <c r="E5214" s="204"/>
      <c r="F5214" s="205"/>
      <c r="G5214" s="205"/>
    </row>
    <row r="5215" spans="4:7">
      <c r="D5215" s="203"/>
      <c r="E5215" s="204"/>
      <c r="F5215" s="205"/>
      <c r="G5215" s="205"/>
    </row>
    <row r="5216" spans="4:7">
      <c r="D5216" s="203"/>
      <c r="E5216" s="204"/>
      <c r="F5216" s="205"/>
      <c r="G5216" s="205"/>
    </row>
    <row r="5217" spans="4:7">
      <c r="D5217" s="203"/>
      <c r="E5217" s="204"/>
      <c r="F5217" s="205"/>
      <c r="G5217" s="205"/>
    </row>
    <row r="5218" spans="4:7">
      <c r="D5218" s="203"/>
      <c r="E5218" s="204"/>
      <c r="F5218" s="205"/>
      <c r="G5218" s="205"/>
    </row>
    <row r="5219" spans="4:7">
      <c r="D5219" s="203"/>
      <c r="E5219" s="204"/>
      <c r="F5219" s="205"/>
      <c r="G5219" s="205"/>
    </row>
    <row r="5220" spans="4:7">
      <c r="D5220" s="203"/>
      <c r="E5220" s="204"/>
      <c r="F5220" s="205"/>
      <c r="G5220" s="205"/>
    </row>
    <row r="5221" spans="4:7">
      <c r="D5221" s="203"/>
      <c r="E5221" s="204"/>
      <c r="F5221" s="205"/>
      <c r="G5221" s="205"/>
    </row>
    <row r="5222" spans="4:7">
      <c r="D5222" s="203"/>
      <c r="E5222" s="204"/>
      <c r="F5222" s="205"/>
      <c r="G5222" s="205"/>
    </row>
    <row r="5223" spans="4:7">
      <c r="D5223" s="203"/>
      <c r="E5223" s="204"/>
      <c r="F5223" s="205"/>
      <c r="G5223" s="205"/>
    </row>
    <row r="5224" spans="4:7">
      <c r="D5224" s="203"/>
      <c r="E5224" s="204"/>
      <c r="F5224" s="205"/>
      <c r="G5224" s="205"/>
    </row>
    <row r="5225" spans="4:7">
      <c r="D5225" s="203"/>
      <c r="E5225" s="204"/>
      <c r="F5225" s="205"/>
      <c r="G5225" s="205"/>
    </row>
    <row r="5226" spans="4:7">
      <c r="D5226" s="203"/>
      <c r="E5226" s="204"/>
      <c r="F5226" s="205"/>
      <c r="G5226" s="205"/>
    </row>
    <row r="5227" spans="4:7">
      <c r="D5227" s="203"/>
      <c r="E5227" s="204"/>
      <c r="F5227" s="205"/>
      <c r="G5227" s="205"/>
    </row>
    <row r="5228" spans="4:7">
      <c r="D5228" s="203"/>
      <c r="E5228" s="204"/>
      <c r="F5228" s="205"/>
      <c r="G5228" s="205"/>
    </row>
    <row r="5229" spans="4:7">
      <c r="D5229" s="203"/>
      <c r="E5229" s="204"/>
      <c r="F5229" s="205"/>
      <c r="G5229" s="205"/>
    </row>
    <row r="5230" spans="4:7">
      <c r="D5230" s="203"/>
      <c r="E5230" s="204"/>
      <c r="F5230" s="205"/>
      <c r="G5230" s="205"/>
    </row>
    <row r="5231" spans="4:7">
      <c r="D5231" s="203"/>
      <c r="E5231" s="204"/>
      <c r="F5231" s="205"/>
      <c r="G5231" s="205"/>
    </row>
    <row r="5232" spans="4:7">
      <c r="D5232" s="203"/>
      <c r="E5232" s="204"/>
      <c r="F5232" s="205"/>
      <c r="G5232" s="205"/>
    </row>
    <row r="5233" spans="4:7">
      <c r="D5233" s="203"/>
      <c r="E5233" s="204"/>
      <c r="F5233" s="205"/>
      <c r="G5233" s="205"/>
    </row>
    <row r="5234" spans="4:7">
      <c r="D5234" s="203"/>
      <c r="E5234" s="204"/>
      <c r="F5234" s="205"/>
      <c r="G5234" s="205"/>
    </row>
    <row r="5235" spans="4:7">
      <c r="D5235" s="203"/>
      <c r="E5235" s="204"/>
      <c r="F5235" s="205"/>
      <c r="G5235" s="205"/>
    </row>
    <row r="5236" spans="4:7">
      <c r="D5236" s="203"/>
      <c r="E5236" s="204"/>
      <c r="F5236" s="205"/>
      <c r="G5236" s="205"/>
    </row>
    <row r="5237" spans="4:7">
      <c r="D5237" s="203"/>
      <c r="E5237" s="204"/>
      <c r="F5237" s="205"/>
      <c r="G5237" s="205"/>
    </row>
    <row r="5238" spans="4:7">
      <c r="D5238" s="203"/>
      <c r="E5238" s="204"/>
      <c r="F5238" s="205"/>
      <c r="G5238" s="205"/>
    </row>
    <row r="5239" spans="4:7">
      <c r="D5239" s="203"/>
      <c r="E5239" s="204"/>
      <c r="F5239" s="205"/>
      <c r="G5239" s="205"/>
    </row>
    <row r="5240" spans="4:7">
      <c r="D5240" s="203"/>
      <c r="E5240" s="204"/>
      <c r="F5240" s="205"/>
      <c r="G5240" s="205"/>
    </row>
    <row r="5241" spans="4:7">
      <c r="D5241" s="203"/>
      <c r="E5241" s="204"/>
      <c r="F5241" s="205"/>
      <c r="G5241" s="205"/>
    </row>
    <row r="5242" spans="4:7">
      <c r="D5242" s="203"/>
      <c r="E5242" s="204"/>
      <c r="F5242" s="205"/>
      <c r="G5242" s="205"/>
    </row>
    <row r="5243" spans="4:7">
      <c r="D5243" s="203"/>
      <c r="E5243" s="204"/>
      <c r="F5243" s="205"/>
      <c r="G5243" s="205"/>
    </row>
    <row r="5244" spans="4:7">
      <c r="D5244" s="203"/>
      <c r="E5244" s="204"/>
      <c r="F5244" s="205"/>
      <c r="G5244" s="205"/>
    </row>
    <row r="5245" spans="4:7">
      <c r="D5245" s="203"/>
      <c r="E5245" s="204"/>
      <c r="F5245" s="205"/>
      <c r="G5245" s="205"/>
    </row>
    <row r="5246" spans="4:7">
      <c r="D5246" s="203"/>
      <c r="E5246" s="204"/>
      <c r="F5246" s="205"/>
      <c r="G5246" s="205"/>
    </row>
    <row r="5247" spans="4:7">
      <c r="D5247" s="203"/>
      <c r="E5247" s="204"/>
      <c r="F5247" s="205"/>
      <c r="G5247" s="205"/>
    </row>
    <row r="5248" spans="4:7">
      <c r="D5248" s="203"/>
      <c r="E5248" s="204"/>
      <c r="F5248" s="205"/>
      <c r="G5248" s="205"/>
    </row>
    <row r="5249" spans="4:7">
      <c r="D5249" s="203"/>
      <c r="E5249" s="204"/>
      <c r="F5249" s="205"/>
      <c r="G5249" s="205"/>
    </row>
    <row r="5250" spans="4:7">
      <c r="D5250" s="203"/>
      <c r="E5250" s="204"/>
      <c r="F5250" s="205"/>
      <c r="G5250" s="205"/>
    </row>
    <row r="5251" spans="4:7">
      <c r="D5251" s="203"/>
      <c r="E5251" s="204"/>
      <c r="F5251" s="205"/>
      <c r="G5251" s="205"/>
    </row>
    <row r="5252" spans="4:7">
      <c r="D5252" s="203"/>
      <c r="E5252" s="204"/>
      <c r="F5252" s="205"/>
      <c r="G5252" s="205"/>
    </row>
    <row r="5253" spans="4:7">
      <c r="D5253" s="203"/>
      <c r="E5253" s="204"/>
      <c r="F5253" s="205"/>
      <c r="G5253" s="205"/>
    </row>
    <row r="5254" spans="4:7">
      <c r="D5254" s="203"/>
      <c r="E5254" s="204"/>
      <c r="F5254" s="205"/>
      <c r="G5254" s="205"/>
    </row>
    <row r="5255" spans="4:7">
      <c r="D5255" s="203"/>
      <c r="E5255" s="204"/>
      <c r="F5255" s="205"/>
      <c r="G5255" s="205"/>
    </row>
    <row r="5256" spans="4:7">
      <c r="D5256" s="203"/>
      <c r="E5256" s="204"/>
      <c r="F5256" s="205"/>
      <c r="G5256" s="205"/>
    </row>
    <row r="5257" spans="4:7">
      <c r="D5257" s="203"/>
      <c r="E5257" s="204"/>
      <c r="F5257" s="205"/>
      <c r="G5257" s="205"/>
    </row>
    <row r="5258" spans="4:7">
      <c r="D5258" s="203"/>
      <c r="E5258" s="204"/>
      <c r="F5258" s="205"/>
      <c r="G5258" s="205"/>
    </row>
    <row r="5259" spans="4:7">
      <c r="D5259" s="203"/>
      <c r="E5259" s="204"/>
      <c r="F5259" s="205"/>
      <c r="G5259" s="205"/>
    </row>
    <row r="5260" spans="4:7">
      <c r="D5260" s="203"/>
      <c r="E5260" s="204"/>
      <c r="F5260" s="205"/>
      <c r="G5260" s="205"/>
    </row>
    <row r="5261" spans="4:7">
      <c r="D5261" s="203"/>
      <c r="E5261" s="204"/>
      <c r="F5261" s="205"/>
      <c r="G5261" s="205"/>
    </row>
    <row r="5262" spans="4:7">
      <c r="D5262" s="203"/>
      <c r="E5262" s="204"/>
      <c r="F5262" s="205"/>
      <c r="G5262" s="205"/>
    </row>
    <row r="5263" spans="4:7">
      <c r="D5263" s="203"/>
      <c r="E5263" s="204"/>
      <c r="F5263" s="205"/>
      <c r="G5263" s="205"/>
    </row>
    <row r="5264" spans="4:7">
      <c r="D5264" s="203"/>
      <c r="E5264" s="204"/>
      <c r="F5264" s="205"/>
      <c r="G5264" s="205"/>
    </row>
    <row r="5265" spans="4:7">
      <c r="D5265" s="203"/>
      <c r="E5265" s="204"/>
      <c r="F5265" s="205"/>
      <c r="G5265" s="205"/>
    </row>
    <row r="5266" spans="4:7">
      <c r="D5266" s="203"/>
      <c r="E5266" s="204"/>
      <c r="F5266" s="205"/>
      <c r="G5266" s="205"/>
    </row>
    <row r="5267" spans="4:7">
      <c r="D5267" s="203"/>
      <c r="E5267" s="204"/>
      <c r="F5267" s="205"/>
      <c r="G5267" s="205"/>
    </row>
    <row r="5268" spans="4:7">
      <c r="D5268" s="203"/>
      <c r="E5268" s="204"/>
      <c r="F5268" s="205"/>
      <c r="G5268" s="205"/>
    </row>
    <row r="5269" spans="4:7">
      <c r="D5269" s="203"/>
      <c r="E5269" s="204"/>
      <c r="F5269" s="205"/>
      <c r="G5269" s="205"/>
    </row>
    <row r="5270" spans="4:7">
      <c r="D5270" s="203"/>
      <c r="E5270" s="204"/>
      <c r="F5270" s="205"/>
      <c r="G5270" s="205"/>
    </row>
    <row r="5271" spans="4:7">
      <c r="D5271" s="203"/>
      <c r="E5271" s="204"/>
      <c r="F5271" s="205"/>
      <c r="G5271" s="205"/>
    </row>
    <row r="5272" spans="4:7">
      <c r="D5272" s="203"/>
      <c r="E5272" s="204"/>
      <c r="F5272" s="205"/>
      <c r="G5272" s="205"/>
    </row>
    <row r="5273" spans="4:7">
      <c r="D5273" s="203"/>
      <c r="E5273" s="204"/>
      <c r="F5273" s="205"/>
      <c r="G5273" s="205"/>
    </row>
    <row r="5274" spans="4:7">
      <c r="D5274" s="203"/>
      <c r="E5274" s="204"/>
      <c r="F5274" s="205"/>
      <c r="G5274" s="205"/>
    </row>
    <row r="5275" spans="4:7">
      <c r="D5275" s="203"/>
      <c r="E5275" s="204"/>
      <c r="F5275" s="205"/>
      <c r="G5275" s="205"/>
    </row>
    <row r="5276" spans="4:7">
      <c r="D5276" s="203"/>
      <c r="E5276" s="204"/>
      <c r="F5276" s="205"/>
      <c r="G5276" s="205"/>
    </row>
    <row r="5277" spans="4:7">
      <c r="D5277" s="203"/>
      <c r="E5277" s="204"/>
      <c r="F5277" s="205"/>
      <c r="G5277" s="205"/>
    </row>
    <row r="5278" spans="4:7">
      <c r="D5278" s="203"/>
      <c r="E5278" s="204"/>
      <c r="F5278" s="205"/>
      <c r="G5278" s="205"/>
    </row>
    <row r="5279" spans="4:7">
      <c r="D5279" s="203"/>
      <c r="E5279" s="204"/>
      <c r="F5279" s="205"/>
      <c r="G5279" s="205"/>
    </row>
    <row r="5280" spans="4:7">
      <c r="D5280" s="203"/>
      <c r="E5280" s="204"/>
      <c r="F5280" s="205"/>
      <c r="G5280" s="205"/>
    </row>
    <row r="5281" spans="4:7">
      <c r="D5281" s="203"/>
      <c r="E5281" s="204"/>
      <c r="F5281" s="205"/>
      <c r="G5281" s="205"/>
    </row>
    <row r="5282" spans="4:7">
      <c r="D5282" s="203"/>
      <c r="E5282" s="204"/>
      <c r="F5282" s="205"/>
      <c r="G5282" s="205"/>
    </row>
    <row r="5283" spans="4:7">
      <c r="D5283" s="203"/>
      <c r="E5283" s="204"/>
      <c r="F5283" s="205"/>
      <c r="G5283" s="205"/>
    </row>
    <row r="5284" spans="4:7">
      <c r="D5284" s="203"/>
      <c r="E5284" s="204"/>
      <c r="F5284" s="205"/>
      <c r="G5284" s="205"/>
    </row>
    <row r="5285" spans="4:7">
      <c r="D5285" s="203"/>
      <c r="E5285" s="204"/>
      <c r="F5285" s="205"/>
      <c r="G5285" s="205"/>
    </row>
    <row r="5286" spans="4:7">
      <c r="D5286" s="203"/>
      <c r="E5286" s="204"/>
      <c r="F5286" s="205"/>
      <c r="G5286" s="205"/>
    </row>
    <row r="5287" spans="4:7">
      <c r="D5287" s="203"/>
      <c r="E5287" s="204"/>
      <c r="F5287" s="205"/>
      <c r="G5287" s="205"/>
    </row>
    <row r="5288" spans="4:7">
      <c r="D5288" s="203"/>
      <c r="E5288" s="204"/>
      <c r="F5288" s="205"/>
      <c r="G5288" s="205"/>
    </row>
    <row r="5289" spans="4:7">
      <c r="D5289" s="203"/>
      <c r="E5289" s="204"/>
      <c r="F5289" s="205"/>
      <c r="G5289" s="205"/>
    </row>
    <row r="5290" spans="4:7">
      <c r="D5290" s="203"/>
      <c r="E5290" s="204"/>
      <c r="F5290" s="205"/>
      <c r="G5290" s="205"/>
    </row>
    <row r="5291" spans="4:7">
      <c r="D5291" s="203"/>
      <c r="E5291" s="204"/>
      <c r="F5291" s="205"/>
      <c r="G5291" s="205"/>
    </row>
    <row r="5292" spans="4:7">
      <c r="D5292" s="203"/>
      <c r="E5292" s="204"/>
      <c r="F5292" s="205"/>
      <c r="G5292" s="205"/>
    </row>
    <row r="5293" spans="4:7">
      <c r="D5293" s="203"/>
      <c r="E5293" s="204"/>
      <c r="F5293" s="205"/>
      <c r="G5293" s="205"/>
    </row>
    <row r="5294" spans="4:7">
      <c r="D5294" s="203"/>
      <c r="E5294" s="204"/>
      <c r="F5294" s="205"/>
      <c r="G5294" s="205"/>
    </row>
    <row r="5295" spans="4:7">
      <c r="D5295" s="203"/>
      <c r="E5295" s="204"/>
      <c r="F5295" s="205"/>
      <c r="G5295" s="205"/>
    </row>
    <row r="5296" spans="4:7">
      <c r="D5296" s="203"/>
      <c r="E5296" s="204"/>
      <c r="F5296" s="205"/>
      <c r="G5296" s="205"/>
    </row>
    <row r="5297" spans="4:7">
      <c r="D5297" s="203"/>
      <c r="E5297" s="204"/>
      <c r="F5297" s="205"/>
      <c r="G5297" s="205"/>
    </row>
    <row r="5298" spans="4:7">
      <c r="D5298" s="203"/>
      <c r="E5298" s="204"/>
      <c r="F5298" s="205"/>
      <c r="G5298" s="205"/>
    </row>
    <row r="5299" spans="4:7">
      <c r="D5299" s="203"/>
      <c r="E5299" s="204"/>
      <c r="F5299" s="205"/>
      <c r="G5299" s="205"/>
    </row>
    <row r="5300" spans="4:7">
      <c r="D5300" s="203"/>
      <c r="E5300" s="204"/>
      <c r="F5300" s="205"/>
      <c r="G5300" s="205"/>
    </row>
    <row r="5301" spans="4:7">
      <c r="D5301" s="203"/>
      <c r="E5301" s="204"/>
      <c r="F5301" s="205"/>
      <c r="G5301" s="205"/>
    </row>
    <row r="5302" spans="4:7">
      <c r="D5302" s="203"/>
      <c r="E5302" s="204"/>
      <c r="F5302" s="205"/>
      <c r="G5302" s="205"/>
    </row>
    <row r="5303" spans="4:7">
      <c r="D5303" s="203"/>
      <c r="E5303" s="204"/>
      <c r="F5303" s="205"/>
      <c r="G5303" s="205"/>
    </row>
    <row r="5304" spans="4:7">
      <c r="D5304" s="203"/>
      <c r="E5304" s="204"/>
      <c r="F5304" s="205"/>
      <c r="G5304" s="205"/>
    </row>
    <row r="5305" spans="4:7">
      <c r="D5305" s="203"/>
      <c r="E5305" s="204"/>
      <c r="F5305" s="205"/>
      <c r="G5305" s="205"/>
    </row>
    <row r="5306" spans="4:7">
      <c r="D5306" s="203"/>
      <c r="E5306" s="204"/>
      <c r="F5306" s="205"/>
      <c r="G5306" s="205"/>
    </row>
    <row r="5307" spans="4:7">
      <c r="D5307" s="203"/>
      <c r="E5307" s="204"/>
      <c r="F5307" s="205"/>
      <c r="G5307" s="205"/>
    </row>
    <row r="5308" spans="4:7">
      <c r="D5308" s="203"/>
      <c r="E5308" s="204"/>
      <c r="F5308" s="205"/>
      <c r="G5308" s="205"/>
    </row>
    <row r="5309" spans="4:7">
      <c r="D5309" s="203"/>
      <c r="E5309" s="204"/>
      <c r="F5309" s="205"/>
      <c r="G5309" s="205"/>
    </row>
    <row r="5310" spans="4:7">
      <c r="D5310" s="203"/>
      <c r="E5310" s="204"/>
      <c r="F5310" s="205"/>
      <c r="G5310" s="205"/>
    </row>
    <row r="5311" spans="4:7">
      <c r="D5311" s="203"/>
      <c r="E5311" s="204"/>
      <c r="F5311" s="205"/>
      <c r="G5311" s="205"/>
    </row>
    <row r="5312" spans="4:7">
      <c r="D5312" s="203"/>
      <c r="E5312" s="204"/>
      <c r="F5312" s="205"/>
      <c r="G5312" s="205"/>
    </row>
    <row r="5313" spans="4:7">
      <c r="D5313" s="203"/>
      <c r="E5313" s="204"/>
      <c r="F5313" s="205"/>
      <c r="G5313" s="205"/>
    </row>
    <row r="5314" spans="4:7">
      <c r="D5314" s="203"/>
      <c r="E5314" s="204"/>
      <c r="F5314" s="205"/>
      <c r="G5314" s="205"/>
    </row>
    <row r="5315" spans="4:7">
      <c r="D5315" s="203"/>
      <c r="E5315" s="204"/>
      <c r="F5315" s="205"/>
      <c r="G5315" s="205"/>
    </row>
    <row r="5316" spans="4:7">
      <c r="D5316" s="203"/>
      <c r="E5316" s="204"/>
      <c r="F5316" s="205"/>
      <c r="G5316" s="205"/>
    </row>
    <row r="5317" spans="4:7">
      <c r="D5317" s="203"/>
      <c r="E5317" s="204"/>
      <c r="F5317" s="205"/>
      <c r="G5317" s="205"/>
    </row>
    <row r="5318" spans="4:7">
      <c r="D5318" s="203"/>
      <c r="E5318" s="204"/>
      <c r="F5318" s="205"/>
      <c r="G5318" s="205"/>
    </row>
    <row r="5319" spans="4:7">
      <c r="D5319" s="203"/>
      <c r="E5319" s="204"/>
      <c r="F5319" s="205"/>
      <c r="G5319" s="205"/>
    </row>
    <row r="5320" spans="4:7">
      <c r="D5320" s="203"/>
      <c r="E5320" s="204"/>
      <c r="F5320" s="205"/>
      <c r="G5320" s="205"/>
    </row>
    <row r="5321" spans="4:7">
      <c r="D5321" s="203"/>
      <c r="E5321" s="204"/>
      <c r="F5321" s="205"/>
      <c r="G5321" s="205"/>
    </row>
    <row r="5322" spans="4:7">
      <c r="D5322" s="203"/>
      <c r="E5322" s="204"/>
      <c r="F5322" s="205"/>
      <c r="G5322" s="205"/>
    </row>
    <row r="5323" spans="4:7">
      <c r="D5323" s="203"/>
      <c r="E5323" s="204"/>
      <c r="F5323" s="205"/>
      <c r="G5323" s="205"/>
    </row>
    <row r="5324" spans="4:7">
      <c r="D5324" s="203"/>
      <c r="E5324" s="204"/>
      <c r="F5324" s="205"/>
      <c r="G5324" s="205"/>
    </row>
    <row r="5325" spans="4:7">
      <c r="D5325" s="203"/>
      <c r="E5325" s="204"/>
      <c r="F5325" s="205"/>
      <c r="G5325" s="205"/>
    </row>
    <row r="5326" spans="4:7">
      <c r="D5326" s="203"/>
      <c r="E5326" s="204"/>
      <c r="F5326" s="205"/>
      <c r="G5326" s="205"/>
    </row>
    <row r="5327" spans="4:7">
      <c r="D5327" s="203"/>
      <c r="E5327" s="204"/>
      <c r="F5327" s="205"/>
      <c r="G5327" s="205"/>
    </row>
    <row r="5328" spans="4:7">
      <c r="D5328" s="203"/>
      <c r="E5328" s="204"/>
      <c r="F5328" s="205"/>
      <c r="G5328" s="205"/>
    </row>
    <row r="5329" spans="4:7">
      <c r="D5329" s="203"/>
      <c r="E5329" s="204"/>
      <c r="F5329" s="205"/>
      <c r="G5329" s="205"/>
    </row>
    <row r="5330" spans="4:7">
      <c r="D5330" s="203"/>
      <c r="E5330" s="204"/>
      <c r="F5330" s="205"/>
      <c r="G5330" s="205"/>
    </row>
    <row r="5331" spans="4:7">
      <c r="D5331" s="203"/>
      <c r="E5331" s="204"/>
      <c r="F5331" s="205"/>
      <c r="G5331" s="205"/>
    </row>
    <row r="5332" spans="4:7">
      <c r="D5332" s="203"/>
      <c r="E5332" s="204"/>
      <c r="F5332" s="205"/>
      <c r="G5332" s="205"/>
    </row>
    <row r="5333" spans="4:7">
      <c r="D5333" s="203"/>
      <c r="E5333" s="204"/>
      <c r="F5333" s="205"/>
      <c r="G5333" s="205"/>
    </row>
    <row r="5334" spans="4:7">
      <c r="D5334" s="203"/>
      <c r="E5334" s="204"/>
      <c r="F5334" s="205"/>
      <c r="G5334" s="205"/>
    </row>
    <row r="5335" spans="4:7">
      <c r="D5335" s="203"/>
      <c r="E5335" s="204"/>
      <c r="F5335" s="205"/>
      <c r="G5335" s="205"/>
    </row>
    <row r="5336" spans="4:7">
      <c r="D5336" s="203"/>
      <c r="E5336" s="204"/>
      <c r="F5336" s="205"/>
      <c r="G5336" s="205"/>
    </row>
    <row r="5337" spans="4:7">
      <c r="D5337" s="203"/>
      <c r="E5337" s="204"/>
      <c r="F5337" s="205"/>
      <c r="G5337" s="205"/>
    </row>
    <row r="5338" spans="4:7">
      <c r="D5338" s="203"/>
      <c r="E5338" s="204"/>
      <c r="F5338" s="205"/>
      <c r="G5338" s="205"/>
    </row>
    <row r="5339" spans="4:7">
      <c r="D5339" s="203"/>
      <c r="E5339" s="204"/>
      <c r="F5339" s="205"/>
      <c r="G5339" s="205"/>
    </row>
    <row r="5340" spans="4:7">
      <c r="D5340" s="203"/>
      <c r="E5340" s="204"/>
      <c r="F5340" s="205"/>
      <c r="G5340" s="205"/>
    </row>
    <row r="5341" spans="4:7">
      <c r="D5341" s="203"/>
      <c r="E5341" s="204"/>
      <c r="F5341" s="205"/>
      <c r="G5341" s="205"/>
    </row>
    <row r="5342" spans="4:7">
      <c r="D5342" s="203"/>
      <c r="E5342" s="204"/>
      <c r="F5342" s="205"/>
      <c r="G5342" s="205"/>
    </row>
    <row r="5343" spans="4:7">
      <c r="D5343" s="203"/>
      <c r="E5343" s="204"/>
      <c r="F5343" s="205"/>
      <c r="G5343" s="205"/>
    </row>
    <row r="5344" spans="4:7">
      <c r="D5344" s="203"/>
      <c r="E5344" s="204"/>
      <c r="F5344" s="205"/>
      <c r="G5344" s="205"/>
    </row>
    <row r="5345" spans="4:7">
      <c r="D5345" s="203"/>
      <c r="E5345" s="204"/>
      <c r="F5345" s="205"/>
      <c r="G5345" s="205"/>
    </row>
    <row r="5346" spans="4:7">
      <c r="D5346" s="203"/>
      <c r="E5346" s="204"/>
      <c r="F5346" s="205"/>
      <c r="G5346" s="205"/>
    </row>
    <row r="5347" spans="4:7">
      <c r="D5347" s="203"/>
      <c r="E5347" s="204"/>
      <c r="F5347" s="205"/>
      <c r="G5347" s="205"/>
    </row>
    <row r="5348" spans="4:7">
      <c r="D5348" s="203"/>
      <c r="E5348" s="204"/>
      <c r="F5348" s="205"/>
      <c r="G5348" s="205"/>
    </row>
    <row r="5349" spans="4:7">
      <c r="D5349" s="203"/>
      <c r="E5349" s="204"/>
      <c r="F5349" s="205"/>
      <c r="G5349" s="205"/>
    </row>
    <row r="5350" spans="4:7">
      <c r="D5350" s="203"/>
      <c r="E5350" s="204"/>
      <c r="F5350" s="205"/>
      <c r="G5350" s="205"/>
    </row>
    <row r="5351" spans="4:7">
      <c r="D5351" s="203"/>
      <c r="E5351" s="204"/>
      <c r="F5351" s="205"/>
      <c r="G5351" s="205"/>
    </row>
    <row r="5352" spans="4:7">
      <c r="D5352" s="203"/>
      <c r="E5352" s="204"/>
      <c r="F5352" s="205"/>
      <c r="G5352" s="205"/>
    </row>
    <row r="5353" spans="4:7">
      <c r="D5353" s="203"/>
      <c r="E5353" s="204"/>
      <c r="F5353" s="205"/>
      <c r="G5353" s="205"/>
    </row>
    <row r="5354" spans="4:7">
      <c r="D5354" s="203"/>
      <c r="E5354" s="204"/>
      <c r="F5354" s="205"/>
      <c r="G5354" s="205"/>
    </row>
    <row r="5355" spans="4:7">
      <c r="D5355" s="203"/>
      <c r="E5355" s="204"/>
      <c r="F5355" s="205"/>
      <c r="G5355" s="205"/>
    </row>
    <row r="5356" spans="4:7">
      <c r="D5356" s="203"/>
      <c r="E5356" s="204"/>
      <c r="F5356" s="205"/>
      <c r="G5356" s="205"/>
    </row>
    <row r="5357" spans="4:7">
      <c r="D5357" s="203"/>
      <c r="E5357" s="204"/>
      <c r="F5357" s="205"/>
      <c r="G5357" s="205"/>
    </row>
    <row r="5358" spans="4:7">
      <c r="D5358" s="203"/>
      <c r="E5358" s="204"/>
      <c r="F5358" s="205"/>
      <c r="G5358" s="205"/>
    </row>
    <row r="5359" spans="4:7">
      <c r="D5359" s="203"/>
      <c r="E5359" s="204"/>
      <c r="F5359" s="205"/>
      <c r="G5359" s="205"/>
    </row>
    <row r="5360" spans="4:7">
      <c r="D5360" s="203"/>
      <c r="E5360" s="204"/>
      <c r="F5360" s="205"/>
      <c r="G5360" s="205"/>
    </row>
    <row r="5361" spans="4:7">
      <c r="D5361" s="203"/>
      <c r="E5361" s="204"/>
      <c r="F5361" s="205"/>
      <c r="G5361" s="205"/>
    </row>
    <row r="5362" spans="4:7">
      <c r="D5362" s="203"/>
      <c r="E5362" s="204"/>
      <c r="F5362" s="205"/>
      <c r="G5362" s="205"/>
    </row>
    <row r="5363" spans="4:7">
      <c r="D5363" s="203"/>
      <c r="E5363" s="204"/>
      <c r="F5363" s="205"/>
      <c r="G5363" s="205"/>
    </row>
    <row r="5364" spans="4:7">
      <c r="D5364" s="203"/>
      <c r="E5364" s="204"/>
      <c r="F5364" s="205"/>
      <c r="G5364" s="205"/>
    </row>
    <row r="5365" spans="4:7">
      <c r="D5365" s="203"/>
      <c r="E5365" s="204"/>
      <c r="F5365" s="205"/>
      <c r="G5365" s="205"/>
    </row>
    <row r="5366" spans="4:7">
      <c r="D5366" s="203"/>
      <c r="E5366" s="204"/>
      <c r="F5366" s="205"/>
      <c r="G5366" s="205"/>
    </row>
    <row r="5367" spans="4:7">
      <c r="D5367" s="203"/>
      <c r="E5367" s="204"/>
      <c r="F5367" s="205"/>
      <c r="G5367" s="205"/>
    </row>
    <row r="5368" spans="4:7">
      <c r="D5368" s="203"/>
      <c r="E5368" s="204"/>
      <c r="F5368" s="205"/>
      <c r="G5368" s="205"/>
    </row>
    <row r="5369" spans="4:7">
      <c r="D5369" s="203"/>
      <c r="E5369" s="204"/>
      <c r="F5369" s="205"/>
      <c r="G5369" s="205"/>
    </row>
    <row r="5370" spans="4:7">
      <c r="D5370" s="203"/>
      <c r="E5370" s="204"/>
      <c r="F5370" s="205"/>
      <c r="G5370" s="205"/>
    </row>
    <row r="5371" spans="4:7">
      <c r="D5371" s="203"/>
      <c r="E5371" s="204"/>
      <c r="F5371" s="205"/>
      <c r="G5371" s="205"/>
    </row>
    <row r="5372" spans="4:7">
      <c r="D5372" s="203"/>
      <c r="E5372" s="204"/>
      <c r="F5372" s="205"/>
      <c r="G5372" s="205"/>
    </row>
    <row r="5373" spans="4:7">
      <c r="D5373" s="203"/>
      <c r="E5373" s="204"/>
      <c r="F5373" s="205"/>
      <c r="G5373" s="205"/>
    </row>
    <row r="5374" spans="4:7">
      <c r="D5374" s="203"/>
      <c r="E5374" s="204"/>
      <c r="F5374" s="205"/>
      <c r="G5374" s="205"/>
    </row>
    <row r="5375" spans="4:7">
      <c r="D5375" s="203"/>
      <c r="E5375" s="204"/>
      <c r="F5375" s="205"/>
      <c r="G5375" s="205"/>
    </row>
    <row r="5376" spans="4:7">
      <c r="D5376" s="203"/>
      <c r="E5376" s="204"/>
      <c r="F5376" s="205"/>
      <c r="G5376" s="205"/>
    </row>
    <row r="5377" spans="4:7">
      <c r="D5377" s="203"/>
      <c r="E5377" s="204"/>
      <c r="F5377" s="205"/>
      <c r="G5377" s="205"/>
    </row>
    <row r="5378" spans="4:7">
      <c r="D5378" s="203"/>
      <c r="E5378" s="204"/>
      <c r="F5378" s="205"/>
      <c r="G5378" s="205"/>
    </row>
    <row r="5379" spans="4:7">
      <c r="D5379" s="203"/>
      <c r="E5379" s="204"/>
      <c r="F5379" s="205"/>
      <c r="G5379" s="205"/>
    </row>
    <row r="5380" spans="4:7">
      <c r="D5380" s="203"/>
      <c r="E5380" s="204"/>
      <c r="F5380" s="205"/>
      <c r="G5380" s="205"/>
    </row>
    <row r="5381" spans="4:7">
      <c r="D5381" s="203"/>
      <c r="E5381" s="204"/>
      <c r="F5381" s="205"/>
      <c r="G5381" s="205"/>
    </row>
    <row r="5382" spans="4:7">
      <c r="D5382" s="203"/>
      <c r="E5382" s="204"/>
      <c r="F5382" s="205"/>
      <c r="G5382" s="205"/>
    </row>
    <row r="5383" spans="4:7">
      <c r="D5383" s="203"/>
      <c r="E5383" s="204"/>
      <c r="F5383" s="205"/>
      <c r="G5383" s="205"/>
    </row>
    <row r="5384" spans="4:7">
      <c r="D5384" s="203"/>
      <c r="E5384" s="204"/>
      <c r="F5384" s="205"/>
      <c r="G5384" s="205"/>
    </row>
    <row r="5385" spans="4:7">
      <c r="D5385" s="203"/>
      <c r="E5385" s="204"/>
      <c r="F5385" s="205"/>
      <c r="G5385" s="205"/>
    </row>
    <row r="5386" spans="4:7">
      <c r="D5386" s="203"/>
      <c r="E5386" s="204"/>
      <c r="F5386" s="205"/>
      <c r="G5386" s="205"/>
    </row>
    <row r="5387" spans="4:7">
      <c r="D5387" s="203"/>
      <c r="E5387" s="204"/>
      <c r="F5387" s="205"/>
      <c r="G5387" s="205"/>
    </row>
    <row r="5388" spans="4:7">
      <c r="D5388" s="203"/>
      <c r="E5388" s="204"/>
      <c r="F5388" s="205"/>
      <c r="G5388" s="205"/>
    </row>
    <row r="5389" spans="4:7">
      <c r="D5389" s="203"/>
      <c r="E5389" s="204"/>
      <c r="F5389" s="205"/>
      <c r="G5389" s="205"/>
    </row>
    <row r="5390" spans="4:7">
      <c r="D5390" s="203"/>
      <c r="E5390" s="204"/>
      <c r="F5390" s="205"/>
      <c r="G5390" s="205"/>
    </row>
    <row r="5391" spans="4:7">
      <c r="D5391" s="203"/>
      <c r="E5391" s="204"/>
      <c r="F5391" s="205"/>
      <c r="G5391" s="205"/>
    </row>
    <row r="5392" spans="4:7">
      <c r="D5392" s="203"/>
      <c r="E5392" s="204"/>
      <c r="F5392" s="205"/>
      <c r="G5392" s="205"/>
    </row>
    <row r="5393" spans="4:7">
      <c r="D5393" s="203"/>
      <c r="E5393" s="204"/>
      <c r="F5393" s="205"/>
      <c r="G5393" s="205"/>
    </row>
    <row r="5394" spans="4:7">
      <c r="D5394" s="203"/>
      <c r="E5394" s="204"/>
      <c r="F5394" s="205"/>
      <c r="G5394" s="205"/>
    </row>
    <row r="5395" spans="4:7">
      <c r="D5395" s="203"/>
      <c r="E5395" s="204"/>
      <c r="F5395" s="205"/>
      <c r="G5395" s="205"/>
    </row>
    <row r="5396" spans="4:7">
      <c r="D5396" s="203"/>
      <c r="E5396" s="204"/>
      <c r="F5396" s="205"/>
      <c r="G5396" s="205"/>
    </row>
    <row r="5397" spans="4:7">
      <c r="D5397" s="203"/>
      <c r="E5397" s="204"/>
      <c r="F5397" s="205"/>
      <c r="G5397" s="205"/>
    </row>
    <row r="5398" spans="4:7">
      <c r="D5398" s="203"/>
      <c r="E5398" s="204"/>
      <c r="F5398" s="205"/>
      <c r="G5398" s="205"/>
    </row>
    <row r="5399" spans="4:7">
      <c r="D5399" s="203"/>
      <c r="E5399" s="204"/>
      <c r="F5399" s="205"/>
      <c r="G5399" s="205"/>
    </row>
    <row r="5400" spans="4:7">
      <c r="D5400" s="203"/>
      <c r="E5400" s="204"/>
      <c r="F5400" s="205"/>
      <c r="G5400" s="205"/>
    </row>
    <row r="5401" spans="4:7">
      <c r="D5401" s="203"/>
      <c r="E5401" s="204"/>
      <c r="F5401" s="205"/>
      <c r="G5401" s="205"/>
    </row>
    <row r="5402" spans="4:7">
      <c r="D5402" s="203"/>
      <c r="E5402" s="204"/>
      <c r="F5402" s="205"/>
      <c r="G5402" s="205"/>
    </row>
    <row r="5403" spans="4:7">
      <c r="D5403" s="203"/>
      <c r="E5403" s="204"/>
      <c r="F5403" s="205"/>
      <c r="G5403" s="205"/>
    </row>
    <row r="5404" spans="4:7">
      <c r="D5404" s="203"/>
      <c r="E5404" s="204"/>
      <c r="F5404" s="205"/>
      <c r="G5404" s="205"/>
    </row>
    <row r="5405" spans="4:7">
      <c r="D5405" s="203"/>
      <c r="E5405" s="204"/>
      <c r="F5405" s="205"/>
      <c r="G5405" s="205"/>
    </row>
    <row r="5406" spans="4:7">
      <c r="D5406" s="203"/>
      <c r="E5406" s="204"/>
      <c r="F5406" s="205"/>
      <c r="G5406" s="205"/>
    </row>
    <row r="5407" spans="4:7">
      <c r="D5407" s="203"/>
      <c r="E5407" s="204"/>
      <c r="F5407" s="205"/>
      <c r="G5407" s="205"/>
    </row>
    <row r="5408" spans="4:7">
      <c r="D5408" s="203"/>
      <c r="E5408" s="204"/>
      <c r="F5408" s="205"/>
      <c r="G5408" s="205"/>
    </row>
    <row r="5409" spans="4:7">
      <c r="D5409" s="203"/>
      <c r="E5409" s="204"/>
      <c r="F5409" s="205"/>
      <c r="G5409" s="205"/>
    </row>
    <row r="5410" spans="4:7">
      <c r="D5410" s="203"/>
      <c r="E5410" s="204"/>
      <c r="F5410" s="205"/>
      <c r="G5410" s="205"/>
    </row>
    <row r="5411" spans="4:7">
      <c r="D5411" s="203"/>
      <c r="E5411" s="204"/>
      <c r="F5411" s="205"/>
      <c r="G5411" s="205"/>
    </row>
    <row r="5412" spans="4:7">
      <c r="D5412" s="203"/>
      <c r="E5412" s="204"/>
      <c r="F5412" s="205"/>
      <c r="G5412" s="205"/>
    </row>
    <row r="5413" spans="4:7">
      <c r="D5413" s="203"/>
      <c r="E5413" s="204"/>
      <c r="F5413" s="205"/>
      <c r="G5413" s="205"/>
    </row>
    <row r="5414" spans="4:7">
      <c r="D5414" s="203"/>
      <c r="E5414" s="204"/>
      <c r="F5414" s="205"/>
      <c r="G5414" s="205"/>
    </row>
    <row r="5415" spans="4:7">
      <c r="D5415" s="203"/>
      <c r="E5415" s="204"/>
      <c r="F5415" s="205"/>
      <c r="G5415" s="205"/>
    </row>
    <row r="5416" spans="4:7">
      <c r="D5416" s="203"/>
      <c r="E5416" s="204"/>
      <c r="F5416" s="205"/>
      <c r="G5416" s="205"/>
    </row>
    <row r="5417" spans="4:7">
      <c r="D5417" s="203"/>
      <c r="E5417" s="204"/>
      <c r="F5417" s="205"/>
      <c r="G5417" s="205"/>
    </row>
    <row r="5418" spans="4:7">
      <c r="D5418" s="203"/>
      <c r="E5418" s="204"/>
      <c r="F5418" s="205"/>
      <c r="G5418" s="205"/>
    </row>
    <row r="5419" spans="4:7">
      <c r="D5419" s="203"/>
      <c r="E5419" s="204"/>
      <c r="F5419" s="205"/>
      <c r="G5419" s="205"/>
    </row>
    <row r="5420" spans="4:7">
      <c r="D5420" s="203"/>
      <c r="E5420" s="204"/>
      <c r="F5420" s="205"/>
      <c r="G5420" s="205"/>
    </row>
    <row r="5421" spans="4:7">
      <c r="D5421" s="203"/>
      <c r="E5421" s="204"/>
      <c r="F5421" s="205"/>
      <c r="G5421" s="205"/>
    </row>
    <row r="5422" spans="4:7">
      <c r="D5422" s="203"/>
      <c r="E5422" s="204"/>
      <c r="F5422" s="205"/>
      <c r="G5422" s="205"/>
    </row>
    <row r="5423" spans="4:7">
      <c r="D5423" s="203"/>
      <c r="E5423" s="204"/>
      <c r="F5423" s="205"/>
      <c r="G5423" s="205"/>
    </row>
    <row r="5424" spans="4:7">
      <c r="D5424" s="203"/>
      <c r="E5424" s="204"/>
      <c r="F5424" s="205"/>
      <c r="G5424" s="205"/>
    </row>
    <row r="5425" spans="4:7">
      <c r="D5425" s="203"/>
      <c r="E5425" s="204"/>
      <c r="F5425" s="205"/>
      <c r="G5425" s="205"/>
    </row>
    <row r="5426" spans="4:7">
      <c r="D5426" s="203"/>
      <c r="E5426" s="204"/>
      <c r="F5426" s="205"/>
      <c r="G5426" s="205"/>
    </row>
    <row r="5427" spans="4:7">
      <c r="D5427" s="203"/>
      <c r="E5427" s="204"/>
      <c r="F5427" s="205"/>
      <c r="G5427" s="205"/>
    </row>
    <row r="5428" spans="4:7">
      <c r="D5428" s="203"/>
      <c r="E5428" s="204"/>
      <c r="F5428" s="205"/>
      <c r="G5428" s="205"/>
    </row>
    <row r="5429" spans="4:7">
      <c r="D5429" s="203"/>
      <c r="E5429" s="204"/>
      <c r="F5429" s="205"/>
      <c r="G5429" s="205"/>
    </row>
    <row r="5430" spans="4:7">
      <c r="D5430" s="203"/>
      <c r="E5430" s="204"/>
      <c r="F5430" s="205"/>
      <c r="G5430" s="205"/>
    </row>
    <row r="5431" spans="4:7">
      <c r="D5431" s="203"/>
      <c r="E5431" s="204"/>
      <c r="F5431" s="205"/>
      <c r="G5431" s="205"/>
    </row>
    <row r="5432" spans="4:7">
      <c r="D5432" s="203"/>
      <c r="E5432" s="204"/>
      <c r="F5432" s="205"/>
      <c r="G5432" s="205"/>
    </row>
    <row r="5433" spans="4:7">
      <c r="D5433" s="203"/>
      <c r="E5433" s="204"/>
      <c r="F5433" s="205"/>
      <c r="G5433" s="205"/>
    </row>
    <row r="5434" spans="4:7">
      <c r="D5434" s="203"/>
      <c r="E5434" s="204"/>
      <c r="F5434" s="205"/>
      <c r="G5434" s="205"/>
    </row>
    <row r="5435" spans="4:7">
      <c r="D5435" s="203"/>
      <c r="E5435" s="204"/>
      <c r="F5435" s="205"/>
      <c r="G5435" s="205"/>
    </row>
    <row r="5436" spans="4:7">
      <c r="D5436" s="203"/>
      <c r="E5436" s="204"/>
      <c r="F5436" s="205"/>
      <c r="G5436" s="205"/>
    </row>
    <row r="5437" spans="4:7">
      <c r="D5437" s="203"/>
      <c r="E5437" s="204"/>
      <c r="F5437" s="205"/>
      <c r="G5437" s="205"/>
    </row>
    <row r="5438" spans="4:7">
      <c r="D5438" s="203"/>
      <c r="E5438" s="204"/>
      <c r="F5438" s="205"/>
      <c r="G5438" s="205"/>
    </row>
    <row r="5439" spans="4:7">
      <c r="D5439" s="203"/>
      <c r="E5439" s="204"/>
      <c r="F5439" s="205"/>
      <c r="G5439" s="205"/>
    </row>
    <row r="5440" spans="4:7">
      <c r="D5440" s="203"/>
      <c r="E5440" s="204"/>
      <c r="F5440" s="205"/>
      <c r="G5440" s="205"/>
    </row>
    <row r="5441" spans="4:7">
      <c r="D5441" s="203"/>
      <c r="E5441" s="204"/>
      <c r="F5441" s="205"/>
      <c r="G5441" s="205"/>
    </row>
    <row r="5442" spans="4:7">
      <c r="D5442" s="203"/>
      <c r="E5442" s="204"/>
      <c r="F5442" s="205"/>
      <c r="G5442" s="205"/>
    </row>
    <row r="5443" spans="4:7">
      <c r="D5443" s="203"/>
      <c r="E5443" s="204"/>
      <c r="F5443" s="205"/>
      <c r="G5443" s="205"/>
    </row>
    <row r="5444" spans="4:7">
      <c r="D5444" s="203"/>
      <c r="E5444" s="204"/>
      <c r="F5444" s="205"/>
      <c r="G5444" s="205"/>
    </row>
    <row r="5445" spans="4:7">
      <c r="D5445" s="203"/>
      <c r="E5445" s="204"/>
      <c r="F5445" s="205"/>
      <c r="G5445" s="205"/>
    </row>
    <row r="5446" spans="4:7">
      <c r="D5446" s="203"/>
      <c r="E5446" s="204"/>
      <c r="F5446" s="205"/>
      <c r="G5446" s="205"/>
    </row>
    <row r="5447" spans="4:7">
      <c r="D5447" s="203"/>
      <c r="E5447" s="204"/>
      <c r="F5447" s="205"/>
      <c r="G5447" s="205"/>
    </row>
    <row r="5448" spans="4:7">
      <c r="D5448" s="203"/>
      <c r="E5448" s="204"/>
      <c r="F5448" s="205"/>
      <c r="G5448" s="205"/>
    </row>
    <row r="5449" spans="4:7">
      <c r="D5449" s="203"/>
      <c r="E5449" s="204"/>
      <c r="F5449" s="205"/>
      <c r="G5449" s="205"/>
    </row>
    <row r="5450" spans="4:7">
      <c r="D5450" s="203"/>
      <c r="E5450" s="204"/>
      <c r="F5450" s="205"/>
      <c r="G5450" s="205"/>
    </row>
    <row r="5451" spans="4:7">
      <c r="D5451" s="203"/>
      <c r="E5451" s="204"/>
      <c r="F5451" s="205"/>
      <c r="G5451" s="205"/>
    </row>
    <row r="5452" spans="4:7">
      <c r="D5452" s="203"/>
      <c r="E5452" s="204"/>
      <c r="F5452" s="205"/>
      <c r="G5452" s="205"/>
    </row>
    <row r="5453" spans="4:7">
      <c r="D5453" s="203"/>
      <c r="E5453" s="204"/>
      <c r="F5453" s="205"/>
      <c r="G5453" s="205"/>
    </row>
    <row r="5454" spans="4:7">
      <c r="D5454" s="203"/>
      <c r="E5454" s="204"/>
      <c r="F5454" s="205"/>
      <c r="G5454" s="205"/>
    </row>
    <row r="5455" spans="4:7">
      <c r="D5455" s="203"/>
      <c r="E5455" s="204"/>
      <c r="F5455" s="205"/>
      <c r="G5455" s="205"/>
    </row>
    <row r="5456" spans="4:7">
      <c r="D5456" s="203"/>
      <c r="E5456" s="204"/>
      <c r="F5456" s="205"/>
      <c r="G5456" s="205"/>
    </row>
    <row r="5457" spans="4:7">
      <c r="D5457" s="203"/>
      <c r="E5457" s="204"/>
      <c r="F5457" s="205"/>
      <c r="G5457" s="205"/>
    </row>
    <row r="5458" spans="4:7">
      <c r="D5458" s="203"/>
      <c r="E5458" s="204"/>
      <c r="F5458" s="205"/>
      <c r="G5458" s="205"/>
    </row>
    <row r="5459" spans="4:7">
      <c r="D5459" s="203"/>
      <c r="E5459" s="204"/>
      <c r="F5459" s="205"/>
      <c r="G5459" s="205"/>
    </row>
    <row r="5460" spans="4:7">
      <c r="D5460" s="203"/>
      <c r="E5460" s="204"/>
      <c r="F5460" s="205"/>
      <c r="G5460" s="205"/>
    </row>
    <row r="5461" spans="4:7">
      <c r="D5461" s="203"/>
      <c r="E5461" s="204"/>
      <c r="F5461" s="205"/>
      <c r="G5461" s="205"/>
    </row>
    <row r="5462" spans="4:7">
      <c r="D5462" s="203"/>
      <c r="E5462" s="204"/>
      <c r="F5462" s="205"/>
      <c r="G5462" s="205"/>
    </row>
    <row r="5463" spans="4:7">
      <c r="D5463" s="203"/>
      <c r="E5463" s="204"/>
      <c r="F5463" s="205"/>
      <c r="G5463" s="205"/>
    </row>
    <row r="5464" spans="4:7">
      <c r="D5464" s="203"/>
      <c r="E5464" s="204"/>
      <c r="F5464" s="205"/>
      <c r="G5464" s="205"/>
    </row>
    <row r="5465" spans="4:7">
      <c r="D5465" s="203"/>
      <c r="E5465" s="204"/>
      <c r="F5465" s="205"/>
      <c r="G5465" s="205"/>
    </row>
    <row r="5466" spans="4:7">
      <c r="D5466" s="203"/>
      <c r="E5466" s="204"/>
      <c r="F5466" s="205"/>
      <c r="G5466" s="205"/>
    </row>
    <row r="5467" spans="4:7">
      <c r="D5467" s="203"/>
      <c r="E5467" s="204"/>
      <c r="F5467" s="205"/>
      <c r="G5467" s="205"/>
    </row>
    <row r="5468" spans="4:7">
      <c r="D5468" s="203"/>
      <c r="E5468" s="204"/>
      <c r="F5468" s="205"/>
      <c r="G5468" s="205"/>
    </row>
    <row r="5469" spans="4:7">
      <c r="D5469" s="203"/>
      <c r="E5469" s="204"/>
      <c r="F5469" s="205"/>
      <c r="G5469" s="205"/>
    </row>
    <row r="5470" spans="4:7">
      <c r="D5470" s="203"/>
      <c r="E5470" s="204"/>
      <c r="F5470" s="205"/>
      <c r="G5470" s="205"/>
    </row>
    <row r="5471" spans="4:7">
      <c r="D5471" s="203"/>
      <c r="E5471" s="204"/>
      <c r="F5471" s="205"/>
      <c r="G5471" s="205"/>
    </row>
    <row r="5472" spans="4:7">
      <c r="D5472" s="203"/>
      <c r="E5472" s="204"/>
      <c r="F5472" s="205"/>
      <c r="G5472" s="205"/>
    </row>
    <row r="5473" spans="4:7">
      <c r="D5473" s="203"/>
      <c r="E5473" s="204"/>
      <c r="F5473" s="205"/>
      <c r="G5473" s="205"/>
    </row>
    <row r="5474" spans="4:7">
      <c r="D5474" s="203"/>
      <c r="E5474" s="204"/>
      <c r="F5474" s="205"/>
      <c r="G5474" s="205"/>
    </row>
    <row r="5475" spans="4:7">
      <c r="D5475" s="203"/>
      <c r="E5475" s="204"/>
      <c r="F5475" s="205"/>
      <c r="G5475" s="205"/>
    </row>
    <row r="5476" spans="4:7">
      <c r="D5476" s="203"/>
      <c r="E5476" s="204"/>
      <c r="F5476" s="205"/>
      <c r="G5476" s="205"/>
    </row>
    <row r="5477" spans="4:7">
      <c r="D5477" s="203"/>
      <c r="E5477" s="204"/>
      <c r="F5477" s="205"/>
      <c r="G5477" s="205"/>
    </row>
    <row r="5478" spans="4:7">
      <c r="D5478" s="203"/>
      <c r="E5478" s="204"/>
      <c r="F5478" s="205"/>
      <c r="G5478" s="205"/>
    </row>
    <row r="5479" spans="4:7">
      <c r="D5479" s="203"/>
      <c r="E5479" s="204"/>
      <c r="F5479" s="205"/>
      <c r="G5479" s="205"/>
    </row>
    <row r="5480" spans="4:7">
      <c r="D5480" s="203"/>
      <c r="E5480" s="204"/>
      <c r="F5480" s="205"/>
      <c r="G5480" s="205"/>
    </row>
    <row r="5481" spans="4:7">
      <c r="D5481" s="203"/>
      <c r="E5481" s="204"/>
      <c r="F5481" s="205"/>
      <c r="G5481" s="205"/>
    </row>
    <row r="5482" spans="4:7">
      <c r="D5482" s="203"/>
      <c r="E5482" s="204"/>
      <c r="F5482" s="205"/>
      <c r="G5482" s="205"/>
    </row>
    <row r="5483" spans="4:7">
      <c r="D5483" s="203"/>
      <c r="E5483" s="204"/>
      <c r="F5483" s="205"/>
      <c r="G5483" s="205"/>
    </row>
    <row r="5484" spans="4:7">
      <c r="D5484" s="203"/>
      <c r="E5484" s="204"/>
      <c r="F5484" s="205"/>
      <c r="G5484" s="205"/>
    </row>
    <row r="5485" spans="4:7">
      <c r="D5485" s="203"/>
      <c r="E5485" s="204"/>
      <c r="F5485" s="205"/>
      <c r="G5485" s="205"/>
    </row>
    <row r="5486" spans="4:7">
      <c r="D5486" s="203"/>
      <c r="E5486" s="204"/>
      <c r="F5486" s="205"/>
      <c r="G5486" s="205"/>
    </row>
    <row r="5487" spans="4:7">
      <c r="D5487" s="203"/>
      <c r="E5487" s="204"/>
      <c r="F5487" s="205"/>
      <c r="G5487" s="205"/>
    </row>
    <row r="5488" spans="4:7">
      <c r="D5488" s="203"/>
      <c r="E5488" s="204"/>
      <c r="F5488" s="205"/>
      <c r="G5488" s="205"/>
    </row>
    <row r="5489" spans="4:7">
      <c r="D5489" s="203"/>
      <c r="E5489" s="204"/>
      <c r="F5489" s="205"/>
      <c r="G5489" s="205"/>
    </row>
    <row r="5490" spans="4:7">
      <c r="D5490" s="203"/>
      <c r="E5490" s="204"/>
      <c r="F5490" s="205"/>
      <c r="G5490" s="205"/>
    </row>
    <row r="5491" spans="4:7">
      <c r="D5491" s="203"/>
      <c r="E5491" s="204"/>
      <c r="F5491" s="205"/>
      <c r="G5491" s="205"/>
    </row>
    <row r="5492" spans="4:7">
      <c r="D5492" s="203"/>
      <c r="E5492" s="204"/>
      <c r="F5492" s="205"/>
      <c r="G5492" s="205"/>
    </row>
    <row r="5493" spans="4:7">
      <c r="D5493" s="203"/>
      <c r="E5493" s="204"/>
      <c r="F5493" s="205"/>
      <c r="G5493" s="205"/>
    </row>
    <row r="5494" spans="4:7">
      <c r="D5494" s="203"/>
      <c r="E5494" s="204"/>
      <c r="F5494" s="205"/>
      <c r="G5494" s="205"/>
    </row>
    <row r="5495" spans="4:7">
      <c r="D5495" s="203"/>
      <c r="E5495" s="204"/>
      <c r="F5495" s="205"/>
      <c r="G5495" s="205"/>
    </row>
    <row r="5496" spans="4:7">
      <c r="D5496" s="203"/>
      <c r="E5496" s="204"/>
      <c r="F5496" s="205"/>
      <c r="G5496" s="205"/>
    </row>
    <row r="5497" spans="4:7">
      <c r="D5497" s="203"/>
      <c r="E5497" s="204"/>
      <c r="F5497" s="205"/>
      <c r="G5497" s="205"/>
    </row>
  </sheetData>
  <autoFilter ref="B17:G28"/>
  <mergeCells count="3">
    <mergeCell ref="A15:G15"/>
    <mergeCell ref="A29:G29"/>
    <mergeCell ref="B31:G31"/>
  </mergeCells>
  <printOptions horizontalCentered="1"/>
  <pageMargins left="0.67" right="0.39370078740157483" top="0.82" bottom="0.7" header="0.11811023622047245" footer="0.32"/>
  <pageSetup paperSize="9" scale="74" fitToHeight="300" orientation="portrait" r:id="rId1"/>
  <headerFooter>
    <oddFooter>Página 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9"/>
  <sheetViews>
    <sheetView view="pageBreakPreview" topLeftCell="A19" zoomScale="60" zoomScaleNormal="100" workbookViewId="0">
      <selection activeCell="H31" sqref="H31"/>
    </sheetView>
  </sheetViews>
  <sheetFormatPr defaultColWidth="9.125" defaultRowHeight="14.25"/>
  <cols>
    <col min="1" max="1" width="14.75" style="242" customWidth="1"/>
    <col min="2" max="2" width="83.375" style="242" customWidth="1"/>
    <col min="3" max="3" width="29.75" style="242" customWidth="1"/>
    <col min="4" max="4" width="27.75" style="242" customWidth="1"/>
    <col min="5" max="5" width="16.25" style="242" customWidth="1"/>
    <col min="6" max="6" width="15.25" style="242" customWidth="1"/>
    <col min="7" max="16384" width="9.125" style="242"/>
  </cols>
  <sheetData>
    <row r="2" spans="1:4" ht="21.6" customHeight="1">
      <c r="A2" s="447" t="s">
        <v>349</v>
      </c>
      <c r="B2" s="447"/>
      <c r="C2" s="302"/>
      <c r="D2" s="302"/>
    </row>
    <row r="3" spans="1:4" ht="23.25">
      <c r="A3" s="447" t="s">
        <v>350</v>
      </c>
      <c r="B3" s="447"/>
      <c r="C3" s="302"/>
      <c r="D3" s="302"/>
    </row>
    <row r="4" spans="1:4" ht="23.25">
      <c r="A4" s="447" t="s">
        <v>351</v>
      </c>
      <c r="B4" s="447"/>
      <c r="C4" s="302"/>
      <c r="D4" s="302"/>
    </row>
    <row r="5" spans="1:4" ht="20.25">
      <c r="A5" s="302"/>
      <c r="B5" s="302"/>
      <c r="C5" s="302"/>
      <c r="D5" s="302"/>
    </row>
    <row r="6" spans="1:4" ht="45" customHeight="1">
      <c r="A6" s="305" t="s">
        <v>352</v>
      </c>
      <c r="B6" s="304" t="s">
        <v>353</v>
      </c>
      <c r="C6" s="302"/>
      <c r="D6" s="303" t="s">
        <v>360</v>
      </c>
    </row>
    <row r="7" spans="1:4" ht="11.45" customHeight="1">
      <c r="A7" s="302"/>
      <c r="B7" s="302"/>
      <c r="C7" s="302"/>
      <c r="D7" s="302"/>
    </row>
    <row r="8" spans="1:4" ht="21" thickBot="1">
      <c r="A8" s="438" t="s">
        <v>373</v>
      </c>
      <c r="B8" s="439"/>
      <c r="C8" s="439"/>
      <c r="D8" s="439"/>
    </row>
    <row r="9" spans="1:4" ht="21.75" thickTop="1" thickBot="1">
      <c r="A9" s="440"/>
      <c r="B9" s="441"/>
      <c r="C9" s="441"/>
      <c r="D9" s="441"/>
    </row>
    <row r="10" spans="1:4" ht="21" thickTop="1">
      <c r="A10" s="442" t="s">
        <v>374</v>
      </c>
      <c r="B10" s="443"/>
      <c r="C10" s="443"/>
      <c r="D10" s="444"/>
    </row>
    <row r="11" spans="1:4" ht="20.25">
      <c r="A11" s="433" t="s">
        <v>2</v>
      </c>
      <c r="B11" s="434" t="s">
        <v>375</v>
      </c>
      <c r="C11" s="434" t="s">
        <v>376</v>
      </c>
      <c r="D11" s="435"/>
    </row>
    <row r="12" spans="1:4" ht="20.25">
      <c r="A12" s="433"/>
      <c r="B12" s="434"/>
      <c r="C12" s="301" t="s">
        <v>377</v>
      </c>
      <c r="D12" s="300" t="s">
        <v>378</v>
      </c>
    </row>
    <row r="13" spans="1:4" ht="21" thickBot="1">
      <c r="A13" s="445"/>
      <c r="B13" s="446"/>
      <c r="C13" s="299" t="s">
        <v>294</v>
      </c>
      <c r="D13" s="298" t="s">
        <v>294</v>
      </c>
    </row>
    <row r="14" spans="1:4" ht="21.75" thickTop="1" thickBot="1">
      <c r="A14" s="448" t="s">
        <v>301</v>
      </c>
      <c r="B14" s="449"/>
      <c r="C14" s="449"/>
      <c r="D14" s="450"/>
    </row>
    <row r="15" spans="1:4" ht="21" thickTop="1">
      <c r="A15" s="297" t="s">
        <v>302</v>
      </c>
      <c r="B15" s="296" t="s">
        <v>332</v>
      </c>
      <c r="C15" s="98">
        <v>0</v>
      </c>
      <c r="D15" s="295">
        <v>0</v>
      </c>
    </row>
    <row r="16" spans="1:4" ht="20.25">
      <c r="A16" s="283" t="s">
        <v>303</v>
      </c>
      <c r="B16" s="282" t="s">
        <v>333</v>
      </c>
      <c r="C16" s="99">
        <v>0</v>
      </c>
      <c r="D16" s="294">
        <v>0</v>
      </c>
    </row>
    <row r="17" spans="1:4" ht="20.25">
      <c r="A17" s="283" t="s">
        <v>304</v>
      </c>
      <c r="B17" s="282" t="s">
        <v>334</v>
      </c>
      <c r="C17" s="99">
        <v>0</v>
      </c>
      <c r="D17" s="294">
        <v>0</v>
      </c>
    </row>
    <row r="18" spans="1:4" ht="20.25">
      <c r="A18" s="283" t="s">
        <v>305</v>
      </c>
      <c r="B18" s="282" t="s">
        <v>335</v>
      </c>
      <c r="C18" s="99">
        <v>0</v>
      </c>
      <c r="D18" s="294">
        <v>0</v>
      </c>
    </row>
    <row r="19" spans="1:4" ht="20.25">
      <c r="A19" s="283" t="s">
        <v>306</v>
      </c>
      <c r="B19" s="282" t="s">
        <v>336</v>
      </c>
      <c r="C19" s="99">
        <v>0</v>
      </c>
      <c r="D19" s="294">
        <v>0</v>
      </c>
    </row>
    <row r="20" spans="1:4" ht="20.25">
      <c r="A20" s="283" t="s">
        <v>307</v>
      </c>
      <c r="B20" s="282" t="s">
        <v>337</v>
      </c>
      <c r="C20" s="99">
        <v>0</v>
      </c>
      <c r="D20" s="294">
        <v>0</v>
      </c>
    </row>
    <row r="21" spans="1:4" ht="20.25">
      <c r="A21" s="283" t="s">
        <v>308</v>
      </c>
      <c r="B21" s="282" t="s">
        <v>379</v>
      </c>
      <c r="C21" s="99">
        <v>3</v>
      </c>
      <c r="D21" s="294">
        <v>3</v>
      </c>
    </row>
    <row r="22" spans="1:4" ht="20.25">
      <c r="A22" s="283" t="s">
        <v>309</v>
      </c>
      <c r="B22" s="282" t="s">
        <v>338</v>
      </c>
      <c r="C22" s="99">
        <v>8</v>
      </c>
      <c r="D22" s="294">
        <v>8</v>
      </c>
    </row>
    <row r="23" spans="1:4" ht="20.25">
      <c r="A23" s="283" t="s">
        <v>310</v>
      </c>
      <c r="B23" s="282" t="s">
        <v>339</v>
      </c>
      <c r="C23" s="99">
        <v>0</v>
      </c>
      <c r="D23" s="294">
        <v>0</v>
      </c>
    </row>
    <row r="24" spans="1:4" ht="20.25">
      <c r="A24" s="287" t="s">
        <v>52</v>
      </c>
      <c r="B24" s="286" t="s">
        <v>380</v>
      </c>
      <c r="C24" s="293">
        <f>SUM(C15:C23)</f>
        <v>11</v>
      </c>
      <c r="D24" s="292">
        <f>SUM(D15:D23)</f>
        <v>11</v>
      </c>
    </row>
    <row r="25" spans="1:4" ht="20.25">
      <c r="A25" s="433" t="s">
        <v>311</v>
      </c>
      <c r="B25" s="434"/>
      <c r="C25" s="434"/>
      <c r="D25" s="435"/>
    </row>
    <row r="26" spans="1:4" ht="20.25">
      <c r="A26" s="283" t="s">
        <v>312</v>
      </c>
      <c r="B26" s="282" t="s">
        <v>340</v>
      </c>
      <c r="C26" s="100">
        <v>18.11</v>
      </c>
      <c r="D26" s="291">
        <v>0</v>
      </c>
    </row>
    <row r="27" spans="1:4" ht="20.25">
      <c r="A27" s="283" t="s">
        <v>313</v>
      </c>
      <c r="B27" s="282" t="s">
        <v>341</v>
      </c>
      <c r="C27" s="100">
        <v>4.1500000000000004</v>
      </c>
      <c r="D27" s="291">
        <v>0</v>
      </c>
    </row>
    <row r="28" spans="1:4" ht="20.25">
      <c r="A28" s="283" t="s">
        <v>314</v>
      </c>
      <c r="B28" s="282" t="s">
        <v>381</v>
      </c>
      <c r="C28" s="100">
        <v>0.89</v>
      </c>
      <c r="D28" s="291">
        <v>0.66</v>
      </c>
    </row>
    <row r="29" spans="1:4" ht="20.25">
      <c r="A29" s="283" t="s">
        <v>315</v>
      </c>
      <c r="B29" s="282" t="s">
        <v>342</v>
      </c>
      <c r="C29" s="100">
        <v>8.33</v>
      </c>
      <c r="D29" s="291">
        <v>8.33</v>
      </c>
    </row>
    <row r="30" spans="1:4" ht="20.25">
      <c r="A30" s="283" t="s">
        <v>316</v>
      </c>
      <c r="B30" s="282" t="s">
        <v>382</v>
      </c>
      <c r="C30" s="100">
        <v>7.0000000000000007E-2</v>
      </c>
      <c r="D30" s="291">
        <v>0.05</v>
      </c>
    </row>
    <row r="31" spans="1:4" ht="20.25">
      <c r="A31" s="283" t="s">
        <v>317</v>
      </c>
      <c r="B31" s="282" t="s">
        <v>343</v>
      </c>
      <c r="C31" s="100">
        <v>0.75</v>
      </c>
      <c r="D31" s="291">
        <v>0.56000000000000005</v>
      </c>
    </row>
    <row r="32" spans="1:4" ht="20.25">
      <c r="A32" s="283" t="s">
        <v>318</v>
      </c>
      <c r="B32" s="282" t="s">
        <v>383</v>
      </c>
      <c r="C32" s="100">
        <v>2.75</v>
      </c>
      <c r="D32" s="291">
        <v>0</v>
      </c>
    </row>
    <row r="33" spans="1:4" ht="20.25">
      <c r="A33" s="283" t="s">
        <v>319</v>
      </c>
      <c r="B33" s="282" t="s">
        <v>384</v>
      </c>
      <c r="C33" s="100">
        <v>0.11</v>
      </c>
      <c r="D33" s="291">
        <v>0.08</v>
      </c>
    </row>
    <row r="34" spans="1:4" ht="20.25">
      <c r="A34" s="283" t="s">
        <v>320</v>
      </c>
      <c r="B34" s="282" t="s">
        <v>344</v>
      </c>
      <c r="C34" s="100">
        <v>11.11</v>
      </c>
      <c r="D34" s="291">
        <v>9.77</v>
      </c>
    </row>
    <row r="35" spans="1:4" ht="20.25">
      <c r="A35" s="283" t="s">
        <v>321</v>
      </c>
      <c r="B35" s="282" t="s">
        <v>345</v>
      </c>
      <c r="C35" s="100">
        <v>0.04</v>
      </c>
      <c r="D35" s="291">
        <v>0.03</v>
      </c>
    </row>
    <row r="36" spans="1:4" ht="20.25">
      <c r="A36" s="287" t="s">
        <v>295</v>
      </c>
      <c r="B36" s="286" t="s">
        <v>385</v>
      </c>
      <c r="C36" s="285">
        <f>SUM(C26:C35)</f>
        <v>46.309999999999995</v>
      </c>
      <c r="D36" s="284">
        <f>SUM(D26:D35)</f>
        <v>19.480000000000004</v>
      </c>
    </row>
    <row r="37" spans="1:4" ht="20.25">
      <c r="A37" s="433" t="s">
        <v>322</v>
      </c>
      <c r="B37" s="434"/>
      <c r="C37" s="434"/>
      <c r="D37" s="435"/>
    </row>
    <row r="38" spans="1:4" ht="20.25">
      <c r="A38" s="283" t="s">
        <v>323</v>
      </c>
      <c r="B38" s="282" t="s">
        <v>346</v>
      </c>
      <c r="C38" s="100">
        <v>5.82</v>
      </c>
      <c r="D38" s="291">
        <v>4.32</v>
      </c>
    </row>
    <row r="39" spans="1:4" ht="20.25">
      <c r="A39" s="283" t="s">
        <v>324</v>
      </c>
      <c r="B39" s="282" t="s">
        <v>386</v>
      </c>
      <c r="C39" s="100">
        <v>0.14000000000000001</v>
      </c>
      <c r="D39" s="291">
        <v>0.1</v>
      </c>
    </row>
    <row r="40" spans="1:4" ht="20.25">
      <c r="A40" s="283" t="s">
        <v>325</v>
      </c>
      <c r="B40" s="282" t="s">
        <v>347</v>
      </c>
      <c r="C40" s="100">
        <v>1.82</v>
      </c>
      <c r="D40" s="291">
        <v>1.35</v>
      </c>
    </row>
    <row r="41" spans="1:4" ht="20.25">
      <c r="A41" s="283" t="s">
        <v>326</v>
      </c>
      <c r="B41" s="282" t="s">
        <v>387</v>
      </c>
      <c r="C41" s="100">
        <v>2.89</v>
      </c>
      <c r="D41" s="291">
        <v>2.14</v>
      </c>
    </row>
    <row r="42" spans="1:4" ht="20.25">
      <c r="A42" s="283" t="s">
        <v>327</v>
      </c>
      <c r="B42" s="282" t="s">
        <v>348</v>
      </c>
      <c r="C42" s="100">
        <v>0.49</v>
      </c>
      <c r="D42" s="291">
        <v>0.36</v>
      </c>
    </row>
    <row r="43" spans="1:4" ht="20.25">
      <c r="A43" s="287" t="s">
        <v>60</v>
      </c>
      <c r="B43" s="286" t="s">
        <v>388</v>
      </c>
      <c r="C43" s="285">
        <f>SUM(C38:C42)</f>
        <v>11.16</v>
      </c>
      <c r="D43" s="284">
        <f>SUM(D38:D42)</f>
        <v>8.27</v>
      </c>
    </row>
    <row r="44" spans="1:4" ht="20.25">
      <c r="A44" s="433" t="s">
        <v>329</v>
      </c>
      <c r="B44" s="434"/>
      <c r="C44" s="434"/>
      <c r="D44" s="435"/>
    </row>
    <row r="45" spans="1:4" ht="20.25">
      <c r="A45" s="283" t="s">
        <v>330</v>
      </c>
      <c r="B45" s="282" t="s">
        <v>389</v>
      </c>
      <c r="C45" s="100">
        <v>8.6199999999999992</v>
      </c>
      <c r="D45" s="291">
        <v>3.27</v>
      </c>
    </row>
    <row r="46" spans="1:4" ht="40.5">
      <c r="A46" s="283" t="s">
        <v>331</v>
      </c>
      <c r="B46" s="290" t="s">
        <v>390</v>
      </c>
      <c r="C46" s="289">
        <v>0.49</v>
      </c>
      <c r="D46" s="288">
        <v>0.36</v>
      </c>
    </row>
    <row r="47" spans="1:4" ht="20.25">
      <c r="A47" s="287" t="s">
        <v>328</v>
      </c>
      <c r="B47" s="286" t="s">
        <v>391</v>
      </c>
      <c r="C47" s="285">
        <f>SUM(C45:C46)</f>
        <v>9.11</v>
      </c>
      <c r="D47" s="284">
        <f>SUM(D45:D46)</f>
        <v>3.63</v>
      </c>
    </row>
    <row r="48" spans="1:4" ht="20.25">
      <c r="A48" s="433" t="s">
        <v>392</v>
      </c>
      <c r="B48" s="434"/>
      <c r="C48" s="434"/>
      <c r="D48" s="435"/>
    </row>
    <row r="49" spans="1:4" ht="20.25">
      <c r="A49" s="283" t="s">
        <v>393</v>
      </c>
      <c r="B49" s="282"/>
      <c r="C49" s="282"/>
      <c r="D49" s="281"/>
    </row>
    <row r="50" spans="1:4" ht="20.25">
      <c r="A50" s="280" t="s">
        <v>394</v>
      </c>
      <c r="B50" s="279" t="s">
        <v>395</v>
      </c>
      <c r="C50" s="278">
        <v>0</v>
      </c>
      <c r="D50" s="277">
        <v>0</v>
      </c>
    </row>
    <row r="51" spans="1:4" ht="37.15" customHeight="1" thickBot="1">
      <c r="A51" s="436" t="s">
        <v>396</v>
      </c>
      <c r="B51" s="437"/>
      <c r="C51" s="276">
        <f>(C24+C36+C43+C47)</f>
        <v>77.58</v>
      </c>
      <c r="D51" s="275">
        <f>D24+D36+D43+D47</f>
        <v>42.38</v>
      </c>
    </row>
    <row r="52" spans="1:4" ht="15" thickTop="1"/>
    <row r="56" spans="1:4" ht="72">
      <c r="B56" s="244" t="s">
        <v>365</v>
      </c>
    </row>
    <row r="59" spans="1:4" ht="20.25">
      <c r="A59" s="274" t="s">
        <v>397</v>
      </c>
    </row>
  </sheetData>
  <mergeCells count="15">
    <mergeCell ref="A2:B2"/>
    <mergeCell ref="A3:B3"/>
    <mergeCell ref="A4:B4"/>
    <mergeCell ref="A14:D14"/>
    <mergeCell ref="A25:D25"/>
    <mergeCell ref="A37:D37"/>
    <mergeCell ref="A44:D44"/>
    <mergeCell ref="A48:D48"/>
    <mergeCell ref="A51:B51"/>
    <mergeCell ref="A8:D8"/>
    <mergeCell ref="A9:D9"/>
    <mergeCell ref="A10:D10"/>
    <mergeCell ref="A11:A13"/>
    <mergeCell ref="B11:B13"/>
    <mergeCell ref="C11:D11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  <headerFooter>
    <oddFooter>&amp;CCONSTRUTORA VC LTDA; CNPJ:  35.634.600/0001-96; Endereço: Pass Suely, Conjunto Turmalina, 05, bairro:Uma; Belem-PA; CEP: 66.652-210; e-mail: atacadovc@gmail.com; Insc. Estadual: 15.671.790-5 – Insc. Municipal: 3346962; Tel (91) 98517-1665.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53"/>
  <sheetViews>
    <sheetView view="pageBreakPreview" topLeftCell="A25" zoomScale="87" zoomScaleNormal="100" zoomScaleSheetLayoutView="87" workbookViewId="0">
      <selection activeCell="Z43" sqref="Z43"/>
    </sheetView>
  </sheetViews>
  <sheetFormatPr defaultRowHeight="14.25"/>
  <cols>
    <col min="1" max="1" width="30.375" customWidth="1"/>
    <col min="2" max="2" width="16" customWidth="1"/>
    <col min="3" max="3" width="15.125" customWidth="1"/>
    <col min="4" max="4" width="15.75" customWidth="1"/>
    <col min="5" max="5" width="12.625" customWidth="1"/>
    <col min="6" max="7" width="11" customWidth="1"/>
    <col min="8" max="8" width="22" customWidth="1"/>
  </cols>
  <sheetData>
    <row r="1" spans="1:8" ht="18">
      <c r="D1" s="415" t="s">
        <v>349</v>
      </c>
      <c r="E1" s="415"/>
      <c r="F1" s="415"/>
      <c r="G1" s="415"/>
      <c r="H1" s="415"/>
    </row>
    <row r="2" spans="1:8" ht="18">
      <c r="D2" s="415" t="s">
        <v>350</v>
      </c>
      <c r="E2" s="415"/>
      <c r="F2" s="415"/>
      <c r="G2" s="415"/>
      <c r="H2" s="415"/>
    </row>
    <row r="3" spans="1:8" ht="18">
      <c r="D3" s="415" t="s">
        <v>351</v>
      </c>
      <c r="E3" s="415"/>
      <c r="F3" s="415"/>
      <c r="G3" s="415"/>
      <c r="H3" s="415"/>
    </row>
    <row r="5" spans="1:8" ht="48" customHeight="1">
      <c r="A5" s="454" t="s">
        <v>352</v>
      </c>
      <c r="B5" s="454"/>
      <c r="C5" s="455" t="s">
        <v>353</v>
      </c>
      <c r="D5" s="455"/>
      <c r="E5" s="455"/>
      <c r="F5" s="455"/>
      <c r="G5" s="455"/>
      <c r="H5" s="455"/>
    </row>
    <row r="6" spans="1:8" ht="18">
      <c r="A6" s="454" t="s">
        <v>354</v>
      </c>
      <c r="B6" s="454"/>
      <c r="C6" s="456" t="s">
        <v>355</v>
      </c>
      <c r="D6" s="456"/>
      <c r="E6" s="456"/>
      <c r="F6" s="456"/>
      <c r="G6" s="456"/>
      <c r="H6" s="456"/>
    </row>
    <row r="7" spans="1:8" ht="22.15" customHeight="1">
      <c r="A7" s="415" t="s">
        <v>398</v>
      </c>
      <c r="B7" s="415"/>
      <c r="C7" s="415"/>
      <c r="D7" s="415"/>
      <c r="E7" s="415"/>
      <c r="F7" s="415"/>
      <c r="G7" s="415"/>
      <c r="H7" s="415"/>
    </row>
    <row r="8" spans="1:8" ht="6.6" customHeight="1">
      <c r="A8" s="40"/>
      <c r="B8" s="40"/>
      <c r="C8" s="41"/>
      <c r="D8" s="41"/>
      <c r="E8" s="41"/>
      <c r="F8" s="41"/>
      <c r="G8" s="41"/>
      <c r="H8" s="41"/>
    </row>
    <row r="9" spans="1:8" ht="15" customHeight="1">
      <c r="A9" s="21"/>
      <c r="B9" s="21"/>
      <c r="C9" s="18" t="s">
        <v>5</v>
      </c>
      <c r="D9" s="18" t="s">
        <v>45</v>
      </c>
      <c r="E9" s="2"/>
      <c r="F9" s="2"/>
      <c r="G9" s="2"/>
      <c r="H9" s="2"/>
    </row>
    <row r="10" spans="1:8" ht="34.9" customHeight="1">
      <c r="A10" s="101" t="s">
        <v>50</v>
      </c>
      <c r="B10" s="102" t="s">
        <v>5</v>
      </c>
      <c r="C10" s="103">
        <v>1</v>
      </c>
      <c r="D10" s="114">
        <v>1</v>
      </c>
      <c r="E10" s="2"/>
      <c r="F10" s="2"/>
      <c r="G10" s="2"/>
      <c r="H10" s="2"/>
    </row>
    <row r="11" spans="1:8" ht="15" customHeight="1">
      <c r="A11" s="110"/>
      <c r="B11" s="111"/>
      <c r="C11" s="112"/>
      <c r="D11" s="113">
        <v>1</v>
      </c>
      <c r="E11" s="2"/>
      <c r="F11" s="2"/>
      <c r="G11" s="2"/>
      <c r="H11" s="2"/>
    </row>
    <row r="12" spans="1:8" ht="31.15" customHeight="1">
      <c r="A12" s="451" t="s">
        <v>51</v>
      </c>
      <c r="B12" s="451"/>
      <c r="C12" s="451"/>
      <c r="D12" s="451"/>
      <c r="E12" s="451"/>
      <c r="F12" s="451"/>
      <c r="G12" s="451"/>
      <c r="H12" s="451"/>
    </row>
    <row r="13" spans="1:8" ht="15" customHeight="1">
      <c r="A13" s="21"/>
      <c r="B13" s="21"/>
      <c r="C13" s="18" t="s">
        <v>52</v>
      </c>
      <c r="D13" s="18" t="s">
        <v>53</v>
      </c>
      <c r="E13" s="18" t="s">
        <v>45</v>
      </c>
      <c r="F13" s="2"/>
      <c r="G13" s="2"/>
      <c r="H13" s="2"/>
    </row>
    <row r="14" spans="1:8" ht="49.15" customHeight="1">
      <c r="A14" s="101" t="s">
        <v>54</v>
      </c>
      <c r="B14" s="102" t="s">
        <v>55</v>
      </c>
      <c r="C14" s="103">
        <v>4</v>
      </c>
      <c r="D14" s="103">
        <v>6</v>
      </c>
      <c r="E14" s="114">
        <v>24</v>
      </c>
      <c r="F14" s="2"/>
      <c r="G14" s="2"/>
      <c r="H14" s="2"/>
    </row>
    <row r="15" spans="1:8" ht="15" customHeight="1">
      <c r="A15" s="104"/>
      <c r="B15" s="105"/>
      <c r="C15" s="106"/>
      <c r="D15" s="106"/>
      <c r="E15" s="107">
        <v>24</v>
      </c>
      <c r="F15" s="2"/>
      <c r="G15" s="2"/>
      <c r="H15" s="2"/>
    </row>
    <row r="16" spans="1:8" ht="22.15" customHeight="1">
      <c r="A16" s="451" t="s">
        <v>56</v>
      </c>
      <c r="B16" s="451"/>
      <c r="C16" s="451"/>
      <c r="D16" s="451"/>
      <c r="E16" s="451"/>
      <c r="F16" s="451"/>
      <c r="G16" s="451"/>
      <c r="H16" s="451"/>
    </row>
    <row r="17" spans="1:8" ht="15" customHeight="1">
      <c r="A17" s="21"/>
      <c r="B17" s="21"/>
      <c r="C17" s="18" t="s">
        <v>57</v>
      </c>
      <c r="D17" s="18" t="s">
        <v>45</v>
      </c>
      <c r="E17" s="2"/>
      <c r="F17" s="2"/>
      <c r="G17" s="2"/>
      <c r="H17" s="2"/>
    </row>
    <row r="18" spans="1:8" ht="21" customHeight="1">
      <c r="A18" s="101"/>
      <c r="B18" s="102" t="s">
        <v>58</v>
      </c>
      <c r="C18" s="103">
        <v>1</v>
      </c>
      <c r="D18" s="114">
        <v>1</v>
      </c>
      <c r="E18" s="2"/>
      <c r="F18" s="2"/>
      <c r="G18" s="2"/>
      <c r="H18" s="2"/>
    </row>
    <row r="19" spans="1:8" ht="15" customHeight="1">
      <c r="A19" s="110"/>
      <c r="B19" s="111"/>
      <c r="C19" s="112"/>
      <c r="D19" s="113">
        <v>1</v>
      </c>
      <c r="E19" s="2"/>
      <c r="F19" s="2"/>
      <c r="G19" s="2"/>
      <c r="H19" s="2"/>
    </row>
    <row r="20" spans="1:8" ht="22.15" customHeight="1">
      <c r="A20" s="451" t="s">
        <v>59</v>
      </c>
      <c r="B20" s="451"/>
      <c r="C20" s="451"/>
      <c r="D20" s="451"/>
      <c r="E20" s="451"/>
      <c r="F20" s="451"/>
      <c r="G20" s="451"/>
      <c r="H20" s="451"/>
    </row>
    <row r="21" spans="1:8" ht="15" customHeight="1">
      <c r="A21" s="21"/>
      <c r="B21" s="21"/>
      <c r="C21" s="18" t="s">
        <v>60</v>
      </c>
      <c r="D21" s="18" t="s">
        <v>53</v>
      </c>
      <c r="E21" s="18" t="s">
        <v>45</v>
      </c>
      <c r="F21" s="2"/>
      <c r="G21" s="2"/>
      <c r="H21" s="2"/>
    </row>
    <row r="22" spans="1:8" ht="19.149999999999999" customHeight="1">
      <c r="A22" s="101" t="s">
        <v>61</v>
      </c>
      <c r="B22" s="102" t="s">
        <v>62</v>
      </c>
      <c r="C22" s="103">
        <v>42350</v>
      </c>
      <c r="D22" s="103">
        <v>7.5</v>
      </c>
      <c r="E22" s="114">
        <v>317625</v>
      </c>
      <c r="F22" s="2"/>
      <c r="G22" s="2"/>
      <c r="H22" s="2"/>
    </row>
    <row r="23" spans="1:8" ht="15" customHeight="1">
      <c r="A23" s="110"/>
      <c r="B23" s="111"/>
      <c r="C23" s="112"/>
      <c r="D23" s="112"/>
      <c r="E23" s="113">
        <v>317625</v>
      </c>
      <c r="F23" s="2"/>
      <c r="G23" s="2"/>
      <c r="H23" s="2"/>
    </row>
    <row r="24" spans="1:8" ht="31.15" customHeight="1">
      <c r="A24" s="451" t="s">
        <v>63</v>
      </c>
      <c r="B24" s="451"/>
      <c r="C24" s="451"/>
      <c r="D24" s="451"/>
      <c r="E24" s="451"/>
      <c r="F24" s="451"/>
      <c r="G24" s="451"/>
      <c r="H24" s="451"/>
    </row>
    <row r="25" spans="1:8" ht="15" customHeight="1">
      <c r="A25" s="21"/>
      <c r="B25" s="21"/>
      <c r="C25" s="18" t="s">
        <v>52</v>
      </c>
      <c r="D25" s="18" t="s">
        <v>60</v>
      </c>
      <c r="E25" s="18" t="s">
        <v>53</v>
      </c>
      <c r="F25" s="18" t="s">
        <v>45</v>
      </c>
      <c r="G25" s="2"/>
      <c r="H25" s="2"/>
    </row>
    <row r="26" spans="1:8" ht="27" customHeight="1">
      <c r="A26" s="101" t="s">
        <v>64</v>
      </c>
      <c r="B26" s="102" t="s">
        <v>65</v>
      </c>
      <c r="C26" s="103">
        <v>0.25</v>
      </c>
      <c r="D26" s="103">
        <v>42350</v>
      </c>
      <c r="E26" s="103">
        <v>7</v>
      </c>
      <c r="F26" s="114">
        <v>74112.5</v>
      </c>
      <c r="G26" s="2"/>
      <c r="H26" s="2"/>
    </row>
    <row r="27" spans="1:8" ht="15" customHeight="1">
      <c r="A27" s="110"/>
      <c r="B27" s="111"/>
      <c r="C27" s="112"/>
      <c r="D27" s="112"/>
      <c r="E27" s="112"/>
      <c r="F27" s="113">
        <v>74112.5</v>
      </c>
      <c r="G27" s="2"/>
      <c r="H27" s="2"/>
    </row>
    <row r="28" spans="1:8" ht="22.15" customHeight="1">
      <c r="A28" s="451" t="s">
        <v>66</v>
      </c>
      <c r="B28" s="451"/>
      <c r="C28" s="451"/>
      <c r="D28" s="451"/>
      <c r="E28" s="451"/>
      <c r="F28" s="451"/>
      <c r="G28" s="451"/>
      <c r="H28" s="451"/>
    </row>
    <row r="29" spans="1:8" ht="15" customHeight="1">
      <c r="A29" s="21"/>
      <c r="B29" s="21"/>
      <c r="C29" s="18" t="s">
        <v>60</v>
      </c>
      <c r="D29" s="18" t="s">
        <v>53</v>
      </c>
      <c r="E29" s="18" t="s">
        <v>45</v>
      </c>
      <c r="F29" s="18" t="s">
        <v>45</v>
      </c>
      <c r="G29" s="2"/>
      <c r="H29" s="2"/>
    </row>
    <row r="30" spans="1:8" ht="13.15" customHeight="1">
      <c r="A30" s="101"/>
      <c r="B30" s="102" t="s">
        <v>67</v>
      </c>
      <c r="C30" s="452">
        <v>42350</v>
      </c>
      <c r="D30" s="452">
        <v>7</v>
      </c>
      <c r="E30" s="452">
        <v>1</v>
      </c>
      <c r="F30" s="453">
        <v>296450</v>
      </c>
      <c r="G30" s="2"/>
      <c r="H30" s="2"/>
    </row>
    <row r="31" spans="1:8" ht="6" customHeight="1">
      <c r="A31" s="108"/>
      <c r="B31" s="109"/>
      <c r="C31" s="452"/>
      <c r="D31" s="452"/>
      <c r="E31" s="452"/>
      <c r="F31" s="453"/>
      <c r="G31" s="2"/>
      <c r="H31" s="2"/>
    </row>
    <row r="32" spans="1:8" ht="15" customHeight="1">
      <c r="A32" s="110"/>
      <c r="B32" s="111"/>
      <c r="C32" s="112"/>
      <c r="D32" s="112"/>
      <c r="E32" s="112"/>
      <c r="F32" s="113">
        <v>296450</v>
      </c>
      <c r="G32" s="2"/>
      <c r="H32" s="2"/>
    </row>
    <row r="33" spans="1:8" ht="22.15" customHeight="1">
      <c r="A33" s="451" t="s">
        <v>68</v>
      </c>
      <c r="B33" s="451"/>
      <c r="C33" s="451"/>
      <c r="D33" s="451"/>
      <c r="E33" s="451"/>
      <c r="F33" s="451"/>
      <c r="G33" s="451"/>
      <c r="H33" s="451"/>
    </row>
    <row r="34" spans="1:8" ht="15" customHeight="1">
      <c r="A34" s="21"/>
      <c r="B34" s="21"/>
      <c r="C34" s="18" t="s">
        <v>52</v>
      </c>
      <c r="D34" s="18" t="s">
        <v>60</v>
      </c>
      <c r="E34" s="18" t="s">
        <v>53</v>
      </c>
      <c r="F34" s="18" t="s">
        <v>45</v>
      </c>
      <c r="G34" s="2"/>
      <c r="H34" s="2"/>
    </row>
    <row r="35" spans="1:8" ht="19.149999999999999" customHeight="1">
      <c r="A35" s="101" t="s">
        <v>69</v>
      </c>
      <c r="B35" s="102" t="s">
        <v>65</v>
      </c>
      <c r="C35" s="103">
        <v>0.25</v>
      </c>
      <c r="D35" s="103">
        <v>42350</v>
      </c>
      <c r="E35" s="103">
        <v>7</v>
      </c>
      <c r="F35" s="114">
        <v>74112.5</v>
      </c>
      <c r="G35" s="2"/>
      <c r="H35" s="2"/>
    </row>
    <row r="36" spans="1:8" ht="15" customHeight="1">
      <c r="A36" s="110"/>
      <c r="B36" s="111"/>
      <c r="C36" s="112"/>
      <c r="D36" s="112"/>
      <c r="E36" s="112"/>
      <c r="F36" s="113">
        <v>74112.5</v>
      </c>
      <c r="G36" s="2"/>
      <c r="H36" s="2"/>
    </row>
    <row r="37" spans="1:8" ht="22.15" customHeight="1">
      <c r="A37" s="451" t="s">
        <v>70</v>
      </c>
      <c r="B37" s="451"/>
      <c r="C37" s="451"/>
      <c r="D37" s="451"/>
      <c r="E37" s="451"/>
      <c r="F37" s="451"/>
      <c r="G37" s="451"/>
      <c r="H37" s="451"/>
    </row>
    <row r="38" spans="1:8" ht="15" customHeight="1">
      <c r="A38" s="21"/>
      <c r="B38" s="21"/>
      <c r="C38" s="18" t="s">
        <v>52</v>
      </c>
      <c r="D38" s="18" t="s">
        <v>60</v>
      </c>
      <c r="E38" s="18" t="s">
        <v>53</v>
      </c>
      <c r="F38" s="18" t="s">
        <v>45</v>
      </c>
      <c r="G38" s="18" t="s">
        <v>45</v>
      </c>
      <c r="H38" s="2"/>
    </row>
    <row r="39" spans="1:8" ht="13.15" customHeight="1">
      <c r="A39" s="101"/>
      <c r="B39" s="102" t="s">
        <v>71</v>
      </c>
      <c r="C39" s="452">
        <v>0.5</v>
      </c>
      <c r="D39" s="452">
        <v>42350</v>
      </c>
      <c r="E39" s="452">
        <v>1</v>
      </c>
      <c r="F39" s="452">
        <v>2</v>
      </c>
      <c r="G39" s="453">
        <v>42350</v>
      </c>
      <c r="H39" s="2"/>
    </row>
    <row r="40" spans="1:8" ht="6" customHeight="1">
      <c r="A40" s="108"/>
      <c r="B40" s="109"/>
      <c r="C40" s="452"/>
      <c r="D40" s="452"/>
      <c r="E40" s="452"/>
      <c r="F40" s="452"/>
      <c r="G40" s="453"/>
      <c r="H40" s="2"/>
    </row>
    <row r="41" spans="1:8" ht="15" customHeight="1">
      <c r="A41" s="110"/>
      <c r="B41" s="111"/>
      <c r="C41" s="112"/>
      <c r="D41" s="112"/>
      <c r="E41" s="112"/>
      <c r="F41" s="112"/>
      <c r="G41" s="113">
        <v>42350</v>
      </c>
      <c r="H41" s="2"/>
    </row>
    <row r="42" spans="1:8" ht="31.15" customHeight="1">
      <c r="A42" s="451" t="s">
        <v>72</v>
      </c>
      <c r="B42" s="451"/>
      <c r="C42" s="451"/>
      <c r="D42" s="451"/>
      <c r="E42" s="451"/>
      <c r="F42" s="451"/>
      <c r="G42" s="451"/>
      <c r="H42" s="451"/>
    </row>
    <row r="43" spans="1:8" ht="15" customHeight="1">
      <c r="A43" s="21"/>
      <c r="B43" s="21"/>
      <c r="C43" s="18" t="s">
        <v>73</v>
      </c>
      <c r="D43" s="18" t="s">
        <v>41</v>
      </c>
      <c r="E43" s="18" t="s">
        <v>45</v>
      </c>
      <c r="F43" s="2"/>
      <c r="G43" s="2"/>
      <c r="H43" s="2"/>
    </row>
    <row r="44" spans="1:8" ht="13.15" customHeight="1">
      <c r="A44" s="101"/>
      <c r="B44" s="102" t="s">
        <v>74</v>
      </c>
      <c r="C44" s="452">
        <v>3</v>
      </c>
      <c r="D44" s="452">
        <v>74112.5</v>
      </c>
      <c r="E44" s="453">
        <v>222337.5</v>
      </c>
      <c r="F44" s="2"/>
      <c r="G44" s="2"/>
      <c r="H44" s="2"/>
    </row>
    <row r="45" spans="1:8" ht="6" customHeight="1">
      <c r="A45" s="108"/>
      <c r="B45" s="109"/>
      <c r="C45" s="452"/>
      <c r="D45" s="452"/>
      <c r="E45" s="453"/>
      <c r="F45" s="2"/>
      <c r="G45" s="2"/>
      <c r="H45" s="2"/>
    </row>
    <row r="46" spans="1:8" ht="15" customHeight="1">
      <c r="A46" s="110"/>
      <c r="B46" s="111"/>
      <c r="C46" s="112"/>
      <c r="D46" s="112"/>
      <c r="E46" s="113">
        <v>222337.5</v>
      </c>
      <c r="F46" s="2"/>
      <c r="G46" s="2"/>
      <c r="H46" s="2"/>
    </row>
    <row r="53" spans="1:1" ht="72">
      <c r="A53" s="38" t="s">
        <v>365</v>
      </c>
    </row>
  </sheetData>
  <mergeCells count="28">
    <mergeCell ref="A7:H7"/>
    <mergeCell ref="A12:H12"/>
    <mergeCell ref="A16:H16"/>
    <mergeCell ref="A20:H20"/>
    <mergeCell ref="F39:F40"/>
    <mergeCell ref="G39:G40"/>
    <mergeCell ref="A24:H24"/>
    <mergeCell ref="A28:H28"/>
    <mergeCell ref="C30:C31"/>
    <mergeCell ref="D30:D31"/>
    <mergeCell ref="E30:E31"/>
    <mergeCell ref="F30:F31"/>
    <mergeCell ref="A42:H42"/>
    <mergeCell ref="C44:C45"/>
    <mergeCell ref="D44:D45"/>
    <mergeCell ref="E44:E45"/>
    <mergeCell ref="D1:H1"/>
    <mergeCell ref="D2:H2"/>
    <mergeCell ref="D3:H3"/>
    <mergeCell ref="A5:B5"/>
    <mergeCell ref="C5:H5"/>
    <mergeCell ref="A6:B6"/>
    <mergeCell ref="C6:H6"/>
    <mergeCell ref="A33:H33"/>
    <mergeCell ref="A37:H37"/>
    <mergeCell ref="C39:C40"/>
    <mergeCell ref="D39:D40"/>
    <mergeCell ref="E39:E40"/>
  </mergeCells>
  <pageMargins left="0.78740157480314965" right="0.59055118110236227" top="0.59055118110236227" bottom="0.59055118110236227" header="0" footer="0.2"/>
  <pageSetup scale="62" orientation="portrait" r:id="rId1"/>
  <headerFooter>
    <oddFooter>&amp;CCONSTRUTORA VC LTDA; CNPJ:  35.634.600/0001-96; Endereço: Pass Suely, Conjunto Turmalina, 05, bairro:Uma; Belem-PA; CEP: 66.652-210; e-mail: atacadovc@gmail.com; Insc. Estadual: 15.671.790-5 – Insc. Municipal: 3346962; Tel (91) 98517-1665.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34"/>
  <sheetViews>
    <sheetView view="pageBreakPreview" zoomScale="60" zoomScaleNormal="100" workbookViewId="0">
      <selection activeCell="B50" sqref="B50"/>
    </sheetView>
  </sheetViews>
  <sheetFormatPr defaultColWidth="9.125" defaultRowHeight="14.25"/>
  <cols>
    <col min="1" max="1" width="13.25" style="242" customWidth="1"/>
    <col min="2" max="2" width="64" style="242" customWidth="1"/>
    <col min="3" max="3" width="23.125" style="242" customWidth="1"/>
    <col min="4" max="4" width="37.375" style="242" customWidth="1"/>
    <col min="5" max="16384" width="9.125" style="242"/>
  </cols>
  <sheetData>
    <row r="1" spans="1:4" ht="18">
      <c r="A1" s="461" t="s">
        <v>349</v>
      </c>
      <c r="B1" s="461"/>
      <c r="C1" s="271"/>
      <c r="D1" s="271"/>
    </row>
    <row r="2" spans="1:4" ht="18">
      <c r="A2" s="461" t="s">
        <v>350</v>
      </c>
      <c r="B2" s="461"/>
      <c r="C2" s="271"/>
      <c r="D2" s="271"/>
    </row>
    <row r="3" spans="1:4" ht="18">
      <c r="A3" s="461" t="s">
        <v>351</v>
      </c>
      <c r="B3" s="461"/>
      <c r="C3" s="271"/>
      <c r="D3" s="271"/>
    </row>
    <row r="4" spans="1:4" ht="10.9" customHeight="1">
      <c r="A4" s="271"/>
      <c r="B4" s="271"/>
      <c r="C4" s="271"/>
      <c r="D4" s="271"/>
    </row>
    <row r="5" spans="1:4" ht="54">
      <c r="A5" s="273" t="s">
        <v>447</v>
      </c>
      <c r="B5" s="272" t="s">
        <v>353</v>
      </c>
      <c r="C5" s="271"/>
      <c r="D5" s="271"/>
    </row>
    <row r="6" spans="1:4" ht="15" customHeight="1">
      <c r="A6" s="462" t="s">
        <v>446</v>
      </c>
      <c r="B6" s="462"/>
      <c r="C6" s="462"/>
      <c r="D6" s="271"/>
    </row>
    <row r="7" spans="1:4" ht="7.9" customHeight="1" thickBot="1">
      <c r="A7" s="250"/>
      <c r="B7" s="457" t="s">
        <v>0</v>
      </c>
      <c r="C7" s="457"/>
      <c r="D7" s="457"/>
    </row>
    <row r="8" spans="1:4" ht="28.15" customHeight="1" thickTop="1" thickBot="1">
      <c r="A8" s="270" t="s">
        <v>445</v>
      </c>
      <c r="B8" s="269" t="s">
        <v>3</v>
      </c>
      <c r="C8" s="268" t="s">
        <v>294</v>
      </c>
      <c r="D8" s="250"/>
    </row>
    <row r="9" spans="1:4" ht="9.6" customHeight="1" thickTop="1" thickBot="1">
      <c r="A9" s="267"/>
      <c r="B9" s="458"/>
      <c r="C9" s="458"/>
      <c r="D9" s="250"/>
    </row>
    <row r="10" spans="1:4" ht="23.45" customHeight="1" thickTop="1">
      <c r="A10" s="266"/>
      <c r="B10" s="265" t="s">
        <v>444</v>
      </c>
      <c r="C10" s="264"/>
      <c r="D10" s="250"/>
    </row>
    <row r="11" spans="1:4" ht="17.45" customHeight="1">
      <c r="A11" s="263" t="s">
        <v>443</v>
      </c>
      <c r="B11" s="252" t="s">
        <v>442</v>
      </c>
      <c r="C11" s="251">
        <v>3.8</v>
      </c>
      <c r="D11" s="250"/>
    </row>
    <row r="12" spans="1:4" ht="18" customHeight="1">
      <c r="A12" s="263" t="s">
        <v>441</v>
      </c>
      <c r="B12" s="252" t="s">
        <v>440</v>
      </c>
      <c r="C12" s="251">
        <v>1.02</v>
      </c>
      <c r="D12" s="250"/>
    </row>
    <row r="13" spans="1:4" ht="20.45" customHeight="1">
      <c r="A13" s="263" t="s">
        <v>439</v>
      </c>
      <c r="B13" s="252" t="s">
        <v>438</v>
      </c>
      <c r="C13" s="251">
        <v>0.5</v>
      </c>
      <c r="D13" s="250"/>
    </row>
    <row r="14" spans="1:4" ht="18" customHeight="1">
      <c r="A14" s="257"/>
      <c r="B14" s="259" t="s">
        <v>79</v>
      </c>
      <c r="C14" s="262">
        <f>SUM(C11:C13)</f>
        <v>5.32</v>
      </c>
      <c r="D14" s="246"/>
    </row>
    <row r="15" spans="1:4" ht="15" customHeight="1">
      <c r="A15" s="257"/>
      <c r="B15" s="459" t="s">
        <v>0</v>
      </c>
      <c r="C15" s="460"/>
      <c r="D15" s="250"/>
    </row>
    <row r="16" spans="1:4" ht="7.9" customHeight="1">
      <c r="A16" s="257"/>
      <c r="B16" s="459"/>
      <c r="C16" s="460"/>
      <c r="D16" s="250"/>
    </row>
    <row r="17" spans="1:4" ht="19.899999999999999" customHeight="1">
      <c r="A17" s="257"/>
      <c r="B17" s="261" t="s">
        <v>437</v>
      </c>
      <c r="C17" s="254"/>
      <c r="D17" s="250"/>
    </row>
    <row r="18" spans="1:4" ht="18.600000000000001" customHeight="1">
      <c r="A18" s="253" t="s">
        <v>436</v>
      </c>
      <c r="B18" s="252" t="s">
        <v>435</v>
      </c>
      <c r="C18" s="260">
        <v>0.32</v>
      </c>
      <c r="D18" s="250"/>
    </row>
    <row r="19" spans="1:4" ht="25.15" customHeight="1">
      <c r="A19" s="253" t="s">
        <v>53</v>
      </c>
      <c r="B19" s="252" t="s">
        <v>434</v>
      </c>
      <c r="C19" s="260">
        <v>6.64</v>
      </c>
      <c r="D19" s="250"/>
    </row>
    <row r="20" spans="1:4" ht="18" customHeight="1">
      <c r="A20" s="257"/>
      <c r="B20" s="259" t="s">
        <v>79</v>
      </c>
      <c r="C20" s="258">
        <f>SUM(C18:C19)</f>
        <v>6.96</v>
      </c>
      <c r="D20" s="250"/>
    </row>
    <row r="21" spans="1:4" ht="12.6" customHeight="1">
      <c r="A21" s="257"/>
      <c r="B21" s="459" t="s">
        <v>0</v>
      </c>
      <c r="C21" s="460"/>
      <c r="D21" s="250"/>
    </row>
    <row r="22" spans="1:4" ht="7.9" customHeight="1">
      <c r="A22" s="257"/>
      <c r="B22" s="459"/>
      <c r="C22" s="460"/>
      <c r="D22" s="250"/>
    </row>
    <row r="23" spans="1:4" ht="25.15" customHeight="1">
      <c r="A23" s="256" t="s">
        <v>433</v>
      </c>
      <c r="B23" s="255" t="s">
        <v>432</v>
      </c>
      <c r="C23" s="254"/>
      <c r="D23" s="250"/>
    </row>
    <row r="24" spans="1:4" ht="18" customHeight="1">
      <c r="A24" s="253"/>
      <c r="B24" s="252" t="s">
        <v>431</v>
      </c>
      <c r="C24" s="251">
        <v>0.65</v>
      </c>
      <c r="D24" s="250"/>
    </row>
    <row r="25" spans="1:4" ht="23.45" customHeight="1">
      <c r="A25" s="253"/>
      <c r="B25" s="252" t="s">
        <v>430</v>
      </c>
      <c r="C25" s="251">
        <v>3</v>
      </c>
      <c r="D25" s="250"/>
    </row>
    <row r="26" spans="1:4" ht="18" customHeight="1">
      <c r="A26" s="253"/>
      <c r="B26" s="252" t="s">
        <v>429</v>
      </c>
      <c r="C26" s="251">
        <v>5</v>
      </c>
      <c r="D26" s="250"/>
    </row>
    <row r="27" spans="1:4" ht="30" customHeight="1">
      <c r="A27" s="253"/>
      <c r="B27" s="252" t="s">
        <v>428</v>
      </c>
      <c r="C27" s="251">
        <v>4.5</v>
      </c>
      <c r="D27" s="250"/>
    </row>
    <row r="28" spans="1:4" ht="24" customHeight="1" thickBot="1">
      <c r="A28" s="249"/>
      <c r="B28" s="248" t="s">
        <v>79</v>
      </c>
      <c r="C28" s="247">
        <f>SUM(C24:C27)</f>
        <v>13.15</v>
      </c>
      <c r="D28" s="246"/>
    </row>
    <row r="29" spans="1:4" ht="15" customHeight="1" thickTop="1">
      <c r="A29" s="245"/>
      <c r="B29" s="463" t="s">
        <v>0</v>
      </c>
      <c r="C29" s="463"/>
      <c r="D29" s="245"/>
    </row>
    <row r="30" spans="1:4" ht="25.9" customHeight="1">
      <c r="A30" s="245"/>
      <c r="B30" s="464" t="s">
        <v>427</v>
      </c>
      <c r="C30" s="464"/>
      <c r="D30" s="245"/>
    </row>
    <row r="31" spans="1:4" ht="43.9" customHeight="1">
      <c r="A31" s="245"/>
      <c r="B31" s="465"/>
      <c r="C31" s="465"/>
      <c r="D31" s="245"/>
    </row>
    <row r="34" spans="2:3" ht="72">
      <c r="B34" s="244" t="s">
        <v>365</v>
      </c>
      <c r="C34" s="243"/>
    </row>
  </sheetData>
  <mergeCells count="13">
    <mergeCell ref="B21:C21"/>
    <mergeCell ref="B22:C22"/>
    <mergeCell ref="B29:C29"/>
    <mergeCell ref="B30:C30"/>
    <mergeCell ref="B31:C31"/>
    <mergeCell ref="B7:D7"/>
    <mergeCell ref="B9:C9"/>
    <mergeCell ref="B15:C15"/>
    <mergeCell ref="B16:C16"/>
    <mergeCell ref="A1:B1"/>
    <mergeCell ref="A2:B2"/>
    <mergeCell ref="A3:B3"/>
    <mergeCell ref="A6:C6"/>
  </mergeCells>
  <pageMargins left="0.78740157480314965" right="0.59055118110236227" top="0.59055118110236227" bottom="0.78740157480314965" header="0" footer="0"/>
  <pageSetup scale="83" orientation="portrait" r:id="rId1"/>
  <headerFooter>
    <oddFooter>&amp;CCONSTRUTORA VC LTDA; CNPJ:  35.634.600/0001-96; Endereço: Pass Suely, Conjunto Turmalina, 05, bairro:Uma; Belem-PA; CEP: 66.652-210; e-mail: atacadovc@gmail.com; Insc. Estadual: 15.671.790-5 – Insc. Municipal: 3346962; Tel (91) 98517-1665.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13</vt:i4>
      </vt:variant>
    </vt:vector>
  </HeadingPairs>
  <TitlesOfParts>
    <vt:vector size="23" baseType="lpstr">
      <vt:lpstr>PLANILHA ORCAMENTARIA</vt:lpstr>
      <vt:lpstr>COMPOSICOES</vt:lpstr>
      <vt:lpstr>COMPOSICOES PROPRIAS</vt:lpstr>
      <vt:lpstr>CRONOGRAMA</vt:lpstr>
      <vt:lpstr>CURVA ABC</vt:lpstr>
      <vt:lpstr>COMPOSICOES AUXILIARES</vt:lpstr>
      <vt:lpstr>SALÁRIOS</vt:lpstr>
      <vt:lpstr>ENCARGOS SIMPLES (2)</vt:lpstr>
      <vt:lpstr>MEMORIA DE CALCULO</vt:lpstr>
      <vt:lpstr>BDI</vt:lpstr>
      <vt:lpstr>BDI!Area_de_impressao</vt:lpstr>
      <vt:lpstr>COMPOSICOES!Area_de_impressao</vt:lpstr>
      <vt:lpstr>'COMPOSICOES AUXILIARES'!Area_de_impressao</vt:lpstr>
      <vt:lpstr>'COMPOSICOES PROPRIAS'!Area_de_impressao</vt:lpstr>
      <vt:lpstr>CRONOGRAMA!Area_de_impressao</vt:lpstr>
      <vt:lpstr>'CURVA ABC'!Area_de_impressao</vt:lpstr>
      <vt:lpstr>'ENCARGOS SIMPLES (2)'!Area_de_impressao</vt:lpstr>
      <vt:lpstr>'MEMORIA DE CALCULO'!Area_de_impressao</vt:lpstr>
      <vt:lpstr>'PLANILHA ORCAMENTARIA'!Area_de_impressao</vt:lpstr>
      <vt:lpstr>SALÁRIOS!Area_de_impressao</vt:lpstr>
      <vt:lpstr>COMPOSICOES!Titulos_de_impressao</vt:lpstr>
      <vt:lpstr>'COMPOSICOES AUXILIARES'!Titulos_de_impressao</vt:lpstr>
      <vt:lpstr>SALÁRIOS!Titulos_de_impressao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2024-06-25T20:05:37Z</dcterms:created>
  <dcterms:modified xsi:type="dcterms:W3CDTF">2024-06-27T14:25:23Z</dcterms:modified>
</cp:coreProperties>
</file>